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Praktikum Biokimia\Nilai EAS\"/>
    </mc:Choice>
  </mc:AlternateContent>
  <xr:revisionPtr revIDLastSave="0" documentId="8_{8A7889EB-0D6F-4FF8-B9F4-CBD8CD571CB8}" xr6:coauthVersionLast="47" xr6:coauthVersionMax="47" xr10:uidLastSave="{00000000-0000-0000-0000-000000000000}"/>
  <bookViews>
    <workbookView xWindow="-120" yWindow="-120" windowWidth="20730" windowHeight="11160" xr2:uid="{0B36464F-9EB4-4C83-8A61-942C911ABD00}"/>
  </bookViews>
  <sheets>
    <sheet name="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" i="1" l="1"/>
  <c r="Y3" i="1"/>
  <c r="AB3" i="1" s="1"/>
  <c r="Z3" i="1"/>
  <c r="AA3" i="1"/>
  <c r="X4" i="1"/>
  <c r="AB4" i="1" s="1"/>
  <c r="Y4" i="1"/>
  <c r="Z4" i="1"/>
  <c r="AA4" i="1"/>
  <c r="X5" i="1"/>
  <c r="Y5" i="1"/>
  <c r="Z5" i="1"/>
  <c r="AB5" i="1" s="1"/>
  <c r="AA5" i="1"/>
  <c r="X6" i="1"/>
  <c r="AB6" i="1" s="1"/>
  <c r="Y6" i="1"/>
  <c r="Z6" i="1"/>
  <c r="AA6" i="1"/>
  <c r="X7" i="1"/>
  <c r="Y7" i="1"/>
  <c r="Z7" i="1"/>
  <c r="AB7" i="1" s="1"/>
  <c r="AA7" i="1"/>
  <c r="X8" i="1"/>
  <c r="AB8" i="1" s="1"/>
  <c r="Y8" i="1"/>
  <c r="Z8" i="1"/>
  <c r="AA8" i="1"/>
  <c r="X9" i="1"/>
  <c r="Y9" i="1"/>
  <c r="Z9" i="1"/>
  <c r="AB9" i="1" s="1"/>
  <c r="AA9" i="1"/>
  <c r="X10" i="1"/>
  <c r="Y10" i="1"/>
  <c r="AB10" i="1" s="1"/>
  <c r="Z10" i="1"/>
  <c r="AA10" i="1"/>
  <c r="X11" i="1"/>
  <c r="Y11" i="1"/>
  <c r="Z11" i="1"/>
  <c r="AB11" i="1" s="1"/>
  <c r="AA11" i="1"/>
  <c r="X12" i="1"/>
  <c r="AB12" i="1" s="1"/>
  <c r="Y12" i="1"/>
  <c r="Z12" i="1"/>
  <c r="AA12" i="1"/>
  <c r="X13" i="1"/>
  <c r="Y13" i="1"/>
  <c r="Z13" i="1"/>
  <c r="AB13" i="1" s="1"/>
  <c r="AA13" i="1"/>
  <c r="X14" i="1"/>
  <c r="AB14" i="1" s="1"/>
  <c r="Y14" i="1"/>
  <c r="Z14" i="1"/>
  <c r="AA14" i="1"/>
  <c r="X15" i="1"/>
  <c r="Y15" i="1"/>
  <c r="Z15" i="1"/>
  <c r="AB15" i="1" s="1"/>
  <c r="AA15" i="1"/>
  <c r="X16" i="1"/>
  <c r="AB16" i="1" s="1"/>
  <c r="Y16" i="1"/>
  <c r="Z16" i="1"/>
  <c r="AA16" i="1"/>
  <c r="X17" i="1"/>
  <c r="Y17" i="1"/>
  <c r="Z17" i="1"/>
  <c r="AB17" i="1" s="1"/>
  <c r="AA17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D37" i="1"/>
  <c r="K37" i="1"/>
  <c r="M37" i="1"/>
  <c r="D38" i="1"/>
  <c r="K38" i="1"/>
  <c r="M38" i="1"/>
  <c r="D39" i="1"/>
  <c r="K39" i="1"/>
  <c r="M39" i="1"/>
  <c r="D40" i="1"/>
  <c r="K40" i="1"/>
  <c r="M40" i="1"/>
  <c r="D41" i="1"/>
  <c r="K41" i="1"/>
  <c r="M41" i="1"/>
  <c r="D42" i="1"/>
  <c r="K42" i="1"/>
  <c r="M42" i="1"/>
  <c r="D43" i="1"/>
  <c r="K43" i="1"/>
  <c r="M43" i="1"/>
  <c r="D44" i="1"/>
  <c r="K44" i="1"/>
  <c r="M44" i="1"/>
  <c r="D45" i="1"/>
  <c r="K45" i="1"/>
  <c r="M45" i="1"/>
  <c r="D46" i="1"/>
  <c r="K46" i="1"/>
  <c r="M46" i="1"/>
  <c r="D47" i="1"/>
  <c r="K47" i="1"/>
  <c r="M47" i="1"/>
  <c r="D48" i="1"/>
  <c r="K48" i="1"/>
  <c r="M48" i="1"/>
  <c r="D49" i="1"/>
  <c r="K49" i="1"/>
  <c r="M49" i="1"/>
  <c r="D50" i="1"/>
  <c r="K50" i="1"/>
  <c r="M50" i="1"/>
  <c r="D51" i="1"/>
  <c r="K51" i="1"/>
  <c r="M51" i="1"/>
  <c r="AC15" i="1" l="1"/>
  <c r="C49" i="1"/>
  <c r="AC13" i="1"/>
  <c r="C47" i="1"/>
  <c r="AC11" i="1"/>
  <c r="C45" i="1"/>
  <c r="AC9" i="1"/>
  <c r="C43" i="1"/>
  <c r="AC7" i="1"/>
  <c r="C41" i="1"/>
  <c r="AC5" i="1"/>
  <c r="C39" i="1"/>
  <c r="AC17" i="1"/>
  <c r="C51" i="1"/>
  <c r="C44" i="1"/>
  <c r="AC10" i="1"/>
  <c r="AC3" i="1"/>
  <c r="C37" i="1"/>
  <c r="C50" i="1"/>
  <c r="AC16" i="1"/>
  <c r="C48" i="1"/>
  <c r="AC14" i="1"/>
  <c r="AC12" i="1"/>
  <c r="C46" i="1"/>
  <c r="C42" i="1"/>
  <c r="AC8" i="1"/>
  <c r="AC6" i="1"/>
  <c r="C40" i="1"/>
  <c r="C38" i="1"/>
  <c r="AC4" i="1"/>
  <c r="J38" i="1" l="1"/>
  <c r="L38" i="1"/>
  <c r="G38" i="1"/>
  <c r="J42" i="1"/>
  <c r="N42" i="1" s="1"/>
  <c r="L42" i="1"/>
  <c r="G42" i="1"/>
  <c r="J48" i="1"/>
  <c r="N48" i="1" s="1"/>
  <c r="G48" i="1"/>
  <c r="L48" i="1"/>
  <c r="J40" i="1"/>
  <c r="L40" i="1"/>
  <c r="G40" i="1"/>
  <c r="J46" i="1"/>
  <c r="N46" i="1" s="1"/>
  <c r="L46" i="1"/>
  <c r="G46" i="1"/>
  <c r="J39" i="1"/>
  <c r="N39" i="1" s="1"/>
  <c r="L39" i="1"/>
  <c r="G39" i="1"/>
  <c r="J43" i="1"/>
  <c r="L43" i="1"/>
  <c r="G43" i="1"/>
  <c r="J47" i="1"/>
  <c r="L47" i="1"/>
  <c r="G47" i="1"/>
  <c r="J50" i="1"/>
  <c r="N50" i="1" s="1"/>
  <c r="L50" i="1"/>
  <c r="G50" i="1"/>
  <c r="J44" i="1"/>
  <c r="N44" i="1" s="1"/>
  <c r="L44" i="1"/>
  <c r="G44" i="1"/>
  <c r="J37" i="1"/>
  <c r="L37" i="1"/>
  <c r="G37" i="1"/>
  <c r="J51" i="1"/>
  <c r="G51" i="1"/>
  <c r="L51" i="1"/>
  <c r="J41" i="1"/>
  <c r="G41" i="1"/>
  <c r="L41" i="1"/>
  <c r="J45" i="1"/>
  <c r="N45" i="1" s="1"/>
  <c r="L45" i="1"/>
  <c r="G45" i="1"/>
  <c r="J49" i="1"/>
  <c r="N49" i="1" s="1"/>
  <c r="G49" i="1"/>
  <c r="L49" i="1"/>
  <c r="N37" i="1" l="1"/>
  <c r="N43" i="1"/>
  <c r="N51" i="1"/>
  <c r="N47" i="1"/>
  <c r="N40" i="1"/>
  <c r="N41" i="1"/>
  <c r="N38" i="1"/>
</calcChain>
</file>

<file path=xl/sharedStrings.xml><?xml version="1.0" encoding="utf-8"?>
<sst xmlns="http://schemas.openxmlformats.org/spreadsheetml/2006/main" count="104" uniqueCount="70">
  <si>
    <t>SUCI RABBANI PUTRI RAWI</t>
  </si>
  <si>
    <t>ANISA VIKA TANIA</t>
  </si>
  <si>
    <t>ANISYA VASYA ANJANJ</t>
  </si>
  <si>
    <t>FANESSA ANINDYA AZ-ZAHRA</t>
  </si>
  <si>
    <t>ZAKIA EKA SYAHRANI</t>
  </si>
  <si>
    <t>VAHLIA</t>
  </si>
  <si>
    <t>TASYA MUTIARA RENGGANIS</t>
  </si>
  <si>
    <t>ZIA ZELDA TRIWANDANA</t>
  </si>
  <si>
    <t>TRI ANA ANDINI</t>
  </si>
  <si>
    <t>NABILA PRARISTA ARKA DEWI</t>
  </si>
  <si>
    <t>NAILA RISKI NABILA</t>
  </si>
  <si>
    <t>GRISKA ANGGUN LADIVIA</t>
  </si>
  <si>
    <t>INDAH AYU LESTARI</t>
  </si>
  <si>
    <t>NAZWA AURA RAMADHANI</t>
  </si>
  <si>
    <t>NIKEN AGUSTINA SALPARIS PAKPAH</t>
  </si>
  <si>
    <t>Nilai Akumulasi</t>
  </si>
  <si>
    <t>EAS (40%)</t>
  </si>
  <si>
    <t>ETS (25%)</t>
  </si>
  <si>
    <t>Nilai Tugas (25%)</t>
  </si>
  <si>
    <t>Nilai Keaktifan total (10%)</t>
  </si>
  <si>
    <t>HURUF</t>
  </si>
  <si>
    <t>Nilai angka</t>
  </si>
  <si>
    <t>EAS (20%)</t>
  </si>
  <si>
    <t>ETS (15%)</t>
  </si>
  <si>
    <t>Nilai Tugas (43%)</t>
  </si>
  <si>
    <t>Nilai Keaktifan total (22%)</t>
  </si>
  <si>
    <t>Nama Mahasiswa</t>
  </si>
  <si>
    <t>No</t>
  </si>
  <si>
    <t>ANISYA VASYA ANJANI</t>
  </si>
  <si>
    <t>Laporan 14</t>
  </si>
  <si>
    <t>Laporan 13</t>
  </si>
  <si>
    <t>Laporan 12</t>
  </si>
  <si>
    <t>Laporan 11</t>
  </si>
  <si>
    <t>Laporan 10</t>
  </si>
  <si>
    <t>Laporan 9</t>
  </si>
  <si>
    <t>Laporan 8</t>
  </si>
  <si>
    <t>Laporan 7</t>
  </si>
  <si>
    <t>Laporan 6</t>
  </si>
  <si>
    <t>Laporan 5</t>
  </si>
  <si>
    <t>Laporan 4</t>
  </si>
  <si>
    <t>Laporan 3</t>
  </si>
  <si>
    <t>Laporan 2</t>
  </si>
  <si>
    <t>Laporan 1</t>
  </si>
  <si>
    <t>Nilai Keaktifan total</t>
  </si>
  <si>
    <t>Rerata nilai keaktifan</t>
  </si>
  <si>
    <t>Bobot Keaktifan 4</t>
  </si>
  <si>
    <t>Bobot Keaktifan 3</t>
  </si>
  <si>
    <t>Bobot Keaktifan 2</t>
  </si>
  <si>
    <t>Bobot Keaktifan 1</t>
  </si>
  <si>
    <t>Nilai Kuis 4</t>
  </si>
  <si>
    <t>Nilai Kuis 3</t>
  </si>
  <si>
    <t>Nilai Kuis 2</t>
  </si>
  <si>
    <t>Nilai Kuis 1</t>
  </si>
  <si>
    <t>Total Skor Pert. 12</t>
  </si>
  <si>
    <t>Total Skor Pert. 11</t>
  </si>
  <si>
    <t>Total Skor Pert. 10</t>
  </si>
  <si>
    <t>Total Skor Pert. 9</t>
  </si>
  <si>
    <t>Total Skor Pert. 8</t>
  </si>
  <si>
    <t>Total Skor Pert. 7</t>
  </si>
  <si>
    <t>Total Skor Pert. 6</t>
  </si>
  <si>
    <t>Total Skor Pert. 5</t>
  </si>
  <si>
    <t>Total Skor Pert. 4</t>
  </si>
  <si>
    <t>Total Skor Pert. 3</t>
  </si>
  <si>
    <t xml:space="preserve">Total Skor Pert. 2  </t>
  </si>
  <si>
    <t>Total Skor Pert. 1    (1-20)</t>
  </si>
  <si>
    <t>Kesiapan/Modul (1-4)</t>
  </si>
  <si>
    <t>Kepatuhan SOP (1-4)</t>
  </si>
  <si>
    <t>Kerja Sama (1-4)</t>
  </si>
  <si>
    <t>Inisiatif Bertanya (1-4)</t>
  </si>
  <si>
    <t>Partisipasi (1-4)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</si>
</sst>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Lucida Sans Unicode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1" fontId="0" fillId="3" borderId="1" xfId="0" applyNumberFormat="1" applyFill="1" applyBorder="1" applyAlignment="1">
      <alignment wrapText="1"/>
    </xf>
    <xf numFmtId="1" fontId="0" fillId="4" borderId="0" xfId="0" applyNumberFormat="1" applyFill="1"/>
    <xf numFmtId="1" fontId="0" fillId="5" borderId="0" xfId="0" applyNumberFormat="1" applyFill="1"/>
    <xf numFmtId="1" fontId="0" fillId="6" borderId="1" xfId="0" applyNumberFormat="1" applyFill="1" applyBorder="1"/>
    <xf numFmtId="1" fontId="0" fillId="2" borderId="0" xfId="0" applyNumberFormat="1" applyFill="1"/>
    <xf numFmtId="1" fontId="0" fillId="0" borderId="0" xfId="0" applyNumberFormat="1"/>
    <xf numFmtId="1" fontId="0" fillId="4" borderId="2" xfId="0" applyNumberFormat="1" applyFill="1" applyBorder="1"/>
    <xf numFmtId="0" fontId="0" fillId="7" borderId="2" xfId="0" applyFill="1" applyBorder="1" applyAlignment="1">
      <alignment wrapText="1"/>
    </xf>
    <xf numFmtId="1" fontId="0" fillId="2" borderId="1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3" xfId="0" applyFont="1" applyBorder="1" applyAlignment="1">
      <alignment vertical="center"/>
    </xf>
    <xf numFmtId="1" fontId="0" fillId="4" borderId="1" xfId="0" applyNumberFormat="1" applyFill="1" applyBorder="1"/>
    <xf numFmtId="0" fontId="2" fillId="0" borderId="2" xfId="0" applyFont="1" applyBorder="1" applyAlignment="1">
      <alignment vertical="center"/>
    </xf>
    <xf numFmtId="0" fontId="0" fillId="0" borderId="2" xfId="0" applyBorder="1"/>
    <xf numFmtId="0" fontId="0" fillId="7" borderId="1" xfId="0" applyFill="1" applyBorder="1" applyAlignment="1">
      <alignment wrapText="1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0" fillId="6" borderId="4" xfId="0" applyNumberFormat="1" applyFill="1" applyBorder="1"/>
    <xf numFmtId="2" fontId="0" fillId="6" borderId="2" xfId="0" applyNumberFormat="1" applyFill="1" applyBorder="1"/>
    <xf numFmtId="2" fontId="0" fillId="6" borderId="1" xfId="0" applyNumberFormat="1" applyFill="1" applyBorder="1"/>
    <xf numFmtId="0" fontId="0" fillId="0" borderId="0" xfId="0" applyAlignment="1">
      <alignment wrapText="1"/>
    </xf>
    <xf numFmtId="0" fontId="0" fillId="6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4" xfId="0" applyFill="1" applyBorder="1"/>
    <xf numFmtId="0" fontId="0" fillId="8" borderId="4" xfId="0" applyFill="1" applyBorder="1"/>
    <xf numFmtId="0" fontId="0" fillId="9" borderId="4" xfId="0" applyFill="1" applyBorder="1"/>
    <xf numFmtId="0" fontId="2" fillId="0" borderId="4" xfId="0" applyFont="1" applyBorder="1" applyAlignment="1">
      <alignment vertical="center"/>
    </xf>
    <xf numFmtId="0" fontId="0" fillId="2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8" borderId="1" xfId="0" applyFill="1" applyBorder="1"/>
    <xf numFmtId="0" fontId="0" fillId="9" borderId="1" xfId="0" applyFill="1" applyBorder="1"/>
    <xf numFmtId="0" fontId="1" fillId="8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F22E-3611-4820-9C41-73199827F204}">
  <dimension ref="A2:BM52"/>
  <sheetViews>
    <sheetView tabSelected="1" topLeftCell="A33" workbookViewId="0">
      <pane xSplit="2" topLeftCell="C1" activePane="topRight" state="frozen"/>
      <selection activeCell="A32" sqref="A32"/>
      <selection pane="topRight" activeCell="O44" sqref="O44"/>
    </sheetView>
  </sheetViews>
  <sheetFormatPr defaultRowHeight="15" x14ac:dyDescent="0.25"/>
  <cols>
    <col min="2" max="2" width="28.7109375" bestFit="1" customWidth="1"/>
    <col min="3" max="3" width="11.28515625" customWidth="1"/>
    <col min="4" max="4" width="9.85546875" customWidth="1"/>
    <col min="5" max="5" width="12.140625" customWidth="1"/>
    <col min="6" max="6" width="12" customWidth="1"/>
    <col min="8" max="8" width="8.5703125" customWidth="1"/>
    <col min="17" max="17" width="12.5703125" bestFit="1" customWidth="1"/>
    <col min="20" max="20" width="9.85546875" customWidth="1"/>
    <col min="21" max="21" width="9.7109375" customWidth="1"/>
    <col min="22" max="22" width="9.28515625" customWidth="1"/>
    <col min="23" max="23" width="9.42578125" customWidth="1"/>
  </cols>
  <sheetData>
    <row r="2" spans="1:40" s="21" customFormat="1" ht="60" x14ac:dyDescent="0.25">
      <c r="A2" s="28" t="s">
        <v>27</v>
      </c>
      <c r="B2" s="28" t="s">
        <v>26</v>
      </c>
      <c r="C2" s="45" t="s">
        <v>69</v>
      </c>
      <c r="D2" s="45" t="s">
        <v>68</v>
      </c>
      <c r="E2" s="45" t="s">
        <v>67</v>
      </c>
      <c r="F2" s="45" t="s">
        <v>66</v>
      </c>
      <c r="G2" s="45" t="s">
        <v>65</v>
      </c>
      <c r="H2" s="45" t="s">
        <v>64</v>
      </c>
      <c r="I2" s="45" t="s">
        <v>63</v>
      </c>
      <c r="J2" s="45" t="s">
        <v>62</v>
      </c>
      <c r="K2" s="45" t="s">
        <v>61</v>
      </c>
      <c r="L2" s="45" t="s">
        <v>60</v>
      </c>
      <c r="M2" s="45" t="s">
        <v>59</v>
      </c>
      <c r="N2" s="45" t="s">
        <v>58</v>
      </c>
      <c r="O2" s="45" t="s">
        <v>57</v>
      </c>
      <c r="P2" s="45" t="s">
        <v>56</v>
      </c>
      <c r="Q2" s="45" t="s">
        <v>55</v>
      </c>
      <c r="R2" s="45" t="s">
        <v>54</v>
      </c>
      <c r="S2" s="45" t="s">
        <v>53</v>
      </c>
      <c r="T2" s="46" t="s">
        <v>52</v>
      </c>
      <c r="U2" s="46" t="s">
        <v>51</v>
      </c>
      <c r="V2" s="46" t="s">
        <v>50</v>
      </c>
      <c r="W2" s="46" t="s">
        <v>49</v>
      </c>
      <c r="X2" s="45" t="s">
        <v>48</v>
      </c>
      <c r="Y2" s="45" t="s">
        <v>47</v>
      </c>
      <c r="Z2" s="45" t="s">
        <v>46</v>
      </c>
      <c r="AA2" s="45" t="s">
        <v>45</v>
      </c>
      <c r="AB2" s="44" t="s">
        <v>44</v>
      </c>
      <c r="AC2" s="26" t="s">
        <v>43</v>
      </c>
    </row>
    <row r="3" spans="1:40" s="21" customFormat="1" x14ac:dyDescent="0.25">
      <c r="A3" s="21">
        <v>1</v>
      </c>
      <c r="B3" s="20" t="s">
        <v>14</v>
      </c>
      <c r="C3" s="21">
        <v>3</v>
      </c>
      <c r="D3" s="21">
        <v>3</v>
      </c>
      <c r="E3" s="21">
        <v>3</v>
      </c>
      <c r="F3" s="21">
        <v>3</v>
      </c>
      <c r="G3" s="21">
        <v>4</v>
      </c>
      <c r="H3" s="21">
        <v>16</v>
      </c>
      <c r="I3" s="21">
        <v>16</v>
      </c>
      <c r="J3" s="21">
        <v>16</v>
      </c>
      <c r="K3" s="21">
        <v>16</v>
      </c>
      <c r="L3" s="21">
        <v>16</v>
      </c>
      <c r="M3" s="21">
        <v>16</v>
      </c>
      <c r="N3" s="21">
        <v>16</v>
      </c>
      <c r="O3" s="21">
        <v>16</v>
      </c>
      <c r="P3" s="21">
        <v>16</v>
      </c>
      <c r="Q3" s="21">
        <v>16</v>
      </c>
      <c r="R3" s="21">
        <v>16</v>
      </c>
      <c r="S3" s="21">
        <v>16</v>
      </c>
      <c r="T3" s="43">
        <v>40</v>
      </c>
      <c r="U3" s="43">
        <v>43</v>
      </c>
      <c r="V3" s="43">
        <v>90</v>
      </c>
      <c r="W3" s="43">
        <v>90</v>
      </c>
      <c r="X3" s="21">
        <f>((((H3/20)*100)*0.01)+(T3*0.02))</f>
        <v>1.6</v>
      </c>
      <c r="Y3" s="21">
        <f>((((I3/20)*100)*0.02)+(U3*0.04))</f>
        <v>3.3200000000000003</v>
      </c>
      <c r="Z3" s="21">
        <f>((((N3/20)*100)*0.01)+(V3*0.01))</f>
        <v>1.7000000000000002</v>
      </c>
      <c r="AA3" s="21">
        <f>((((O3/20)*100)*0.01)+(W3*0.01))</f>
        <v>1.7000000000000002</v>
      </c>
      <c r="AB3" s="42">
        <f>((X3+Y3+(((J3/20)*100)*0.01)+(((K3/20)*100)*0.01)+(((L3/20)*100)*0.01)+(((M3/20)*100)*0.01)+Z3+AA3+(((P3/20)*100)*0.01)+(((Q3/20)*100)*0.02)+(((R3/20)*100)*0.01)+(((S3/20)*100)*0.01)))</f>
        <v>15.520000000000001</v>
      </c>
      <c r="AC3" s="1">
        <f>(AB3/0.22)</f>
        <v>70.545454545454547</v>
      </c>
    </row>
    <row r="4" spans="1:40" s="21" customFormat="1" x14ac:dyDescent="0.25">
      <c r="A4" s="21">
        <v>2</v>
      </c>
      <c r="B4" s="20" t="s">
        <v>13</v>
      </c>
      <c r="C4" s="21">
        <v>3</v>
      </c>
      <c r="D4" s="21">
        <v>3</v>
      </c>
      <c r="E4" s="21">
        <v>4</v>
      </c>
      <c r="F4" s="21">
        <v>4</v>
      </c>
      <c r="G4" s="21">
        <v>4</v>
      </c>
      <c r="H4" s="21">
        <v>18</v>
      </c>
      <c r="I4" s="21">
        <v>18</v>
      </c>
      <c r="J4" s="21">
        <v>18</v>
      </c>
      <c r="K4" s="21">
        <v>17</v>
      </c>
      <c r="L4" s="21">
        <v>18</v>
      </c>
      <c r="M4" s="21">
        <v>17</v>
      </c>
      <c r="N4" s="21">
        <v>18</v>
      </c>
      <c r="O4" s="21">
        <v>18</v>
      </c>
      <c r="P4" s="21">
        <v>18</v>
      </c>
      <c r="Q4" s="21">
        <v>18</v>
      </c>
      <c r="R4" s="21">
        <v>17</v>
      </c>
      <c r="S4" s="21">
        <v>18</v>
      </c>
      <c r="T4" s="43">
        <v>80</v>
      </c>
      <c r="U4" s="43">
        <v>40</v>
      </c>
      <c r="V4" s="43">
        <v>80</v>
      </c>
      <c r="W4" s="43">
        <v>80</v>
      </c>
      <c r="X4" s="21">
        <f>((((H4/20)*100)*0.01)+(T4*0.02))</f>
        <v>2.5</v>
      </c>
      <c r="Y4" s="21">
        <f>((((H4/20)*100)*0.02)+(U4*0.04))</f>
        <v>3.4000000000000004</v>
      </c>
      <c r="Z4" s="21">
        <f>((((H4/20)*100)*0.01)+(V4*0.01))</f>
        <v>1.7000000000000002</v>
      </c>
      <c r="AA4" s="21">
        <f>((((H4/20)*100)*0.01)+(W4*0.01))</f>
        <v>1.7000000000000002</v>
      </c>
      <c r="AB4" s="42">
        <f>((X4+Y4+(((J4/20)*100)*0.01)+(((K4/20)*100)*0.01)+(((L4/20)*100)*0.01)+(((M4/20)*100)*0.01)+Z4+AA4+(((P4/20)*100)*0.01)+(((Q4/20)*100)*0.02)+(((R4/20)*100)*0.01)+(((S4/20)*100)*0.01)))</f>
        <v>17.25</v>
      </c>
      <c r="AC4" s="1">
        <f>(AB4/0.22)</f>
        <v>78.409090909090907</v>
      </c>
    </row>
    <row r="5" spans="1:40" s="21" customFormat="1" x14ac:dyDescent="0.25">
      <c r="A5" s="21">
        <v>3</v>
      </c>
      <c r="B5" s="20" t="s">
        <v>12</v>
      </c>
      <c r="C5" s="21">
        <v>3</v>
      </c>
      <c r="D5" s="21">
        <v>3</v>
      </c>
      <c r="E5" s="21">
        <v>4</v>
      </c>
      <c r="F5" s="21">
        <v>4</v>
      </c>
      <c r="G5" s="21">
        <v>4</v>
      </c>
      <c r="H5" s="21">
        <v>18</v>
      </c>
      <c r="I5" s="21">
        <v>18</v>
      </c>
      <c r="J5" s="21">
        <v>18</v>
      </c>
      <c r="K5" s="21">
        <v>18</v>
      </c>
      <c r="L5" s="21">
        <v>18</v>
      </c>
      <c r="M5" s="21">
        <v>18</v>
      </c>
      <c r="N5" s="21">
        <v>17</v>
      </c>
      <c r="O5" s="21">
        <v>17</v>
      </c>
      <c r="P5" s="21">
        <v>17</v>
      </c>
      <c r="Q5" s="21">
        <v>18</v>
      </c>
      <c r="R5" s="21">
        <v>18</v>
      </c>
      <c r="S5" s="21">
        <v>18</v>
      </c>
      <c r="T5" s="43">
        <v>60</v>
      </c>
      <c r="U5" s="43">
        <v>97</v>
      </c>
      <c r="V5" s="43">
        <v>100</v>
      </c>
      <c r="W5" s="43">
        <v>100</v>
      </c>
      <c r="X5" s="21">
        <f>((((H5/20)*100)*0.01)+(T5*0.02))</f>
        <v>2.1</v>
      </c>
      <c r="Y5" s="21">
        <f>((((H5/20)*100)*0.02)+(U5*0.04))</f>
        <v>5.68</v>
      </c>
      <c r="Z5" s="21">
        <f>((((H5/20)*100)*0.01)+(V5*0.01))</f>
        <v>1.9</v>
      </c>
      <c r="AA5" s="21">
        <f>((((H5/20)*100)*0.01)+(W5*0.01))</f>
        <v>1.9</v>
      </c>
      <c r="AB5" s="42">
        <f>((X5+Y5+(((J5/20)*100)*0.01)+(((K5/20)*100)*0.01)+(((L5/20)*100)*0.01)+(((M5/20)*100)*0.01)+Z5+AA5+(((P5/20)*100)*0.01)+(((Q5/20)*100)*0.02)+(((R5/20)*100)*0.01)+(((S5/20)*100)*0.01)))</f>
        <v>19.63</v>
      </c>
      <c r="AC5" s="1">
        <f>(AB5/0.22)</f>
        <v>89.22727272727272</v>
      </c>
    </row>
    <row r="6" spans="1:40" s="21" customFormat="1" x14ac:dyDescent="0.25">
      <c r="A6" s="21">
        <v>4</v>
      </c>
      <c r="B6" s="20" t="s">
        <v>11</v>
      </c>
      <c r="C6" s="21">
        <v>3</v>
      </c>
      <c r="D6" s="21">
        <v>3</v>
      </c>
      <c r="E6" s="21">
        <v>3</v>
      </c>
      <c r="F6" s="21">
        <v>4</v>
      </c>
      <c r="G6" s="21">
        <v>4</v>
      </c>
      <c r="H6" s="21">
        <v>18</v>
      </c>
      <c r="I6" s="21">
        <v>18</v>
      </c>
      <c r="J6" s="21">
        <v>18</v>
      </c>
      <c r="K6" s="21">
        <v>19</v>
      </c>
      <c r="L6" s="21">
        <v>18</v>
      </c>
      <c r="M6" s="21">
        <v>18</v>
      </c>
      <c r="N6" s="21">
        <v>17</v>
      </c>
      <c r="O6" s="21">
        <v>18</v>
      </c>
      <c r="P6" s="21">
        <v>18</v>
      </c>
      <c r="Q6" s="21">
        <v>18</v>
      </c>
      <c r="R6" s="21">
        <v>17</v>
      </c>
      <c r="S6" s="21">
        <v>18</v>
      </c>
      <c r="T6" s="43">
        <v>50</v>
      </c>
      <c r="U6" s="43">
        <v>77</v>
      </c>
      <c r="V6" s="43">
        <v>90</v>
      </c>
      <c r="W6" s="43">
        <v>90</v>
      </c>
      <c r="X6" s="21">
        <f>((((H6/20)*100)*0.01)+(T6*0.02))</f>
        <v>1.9</v>
      </c>
      <c r="Y6" s="21">
        <f>((((H6/20)*100)*0.02)+(U6*0.04))</f>
        <v>4.88</v>
      </c>
      <c r="Z6" s="21">
        <f>((((H6/20)*100)*0.01)+(V6*0.01))</f>
        <v>1.8</v>
      </c>
      <c r="AA6" s="21">
        <f>((((H6/20)*100)*0.01)+(W6*0.01))</f>
        <v>1.8</v>
      </c>
      <c r="AB6" s="42">
        <f>((X6+Y6+(((J6/20)*100)*0.01)+(((K6/20)*100)*0.01)+(((L6/20)*100)*0.01)+(((M6/20)*100)*0.01)+Z6+AA6+(((P6/20)*100)*0.01)+(((Q6/20)*100)*0.02)+(((R6/20)*100)*0.01)+(((S6/20)*100)*0.01)))</f>
        <v>18.48</v>
      </c>
      <c r="AC6" s="1">
        <f>(AB6/0.22)</f>
        <v>84</v>
      </c>
    </row>
    <row r="7" spans="1:40" s="21" customFormat="1" x14ac:dyDescent="0.25">
      <c r="A7" s="21">
        <v>5</v>
      </c>
      <c r="B7" s="20" t="s">
        <v>10</v>
      </c>
      <c r="C7" s="21">
        <v>3</v>
      </c>
      <c r="D7" s="21">
        <v>3</v>
      </c>
      <c r="E7" s="21">
        <v>3</v>
      </c>
      <c r="F7" s="21">
        <v>3</v>
      </c>
      <c r="G7" s="21">
        <v>4</v>
      </c>
      <c r="H7" s="21">
        <v>18</v>
      </c>
      <c r="I7" s="21">
        <v>18</v>
      </c>
      <c r="J7" s="21">
        <v>17</v>
      </c>
      <c r="K7" s="21">
        <v>18</v>
      </c>
      <c r="L7" s="21">
        <v>18</v>
      </c>
      <c r="M7" s="21">
        <v>18</v>
      </c>
      <c r="N7" s="21">
        <v>18</v>
      </c>
      <c r="O7" s="21">
        <v>18</v>
      </c>
      <c r="P7" s="21">
        <v>18</v>
      </c>
      <c r="Q7" s="21">
        <v>17</v>
      </c>
      <c r="R7" s="21">
        <v>18</v>
      </c>
      <c r="S7" s="21">
        <v>18</v>
      </c>
      <c r="T7" s="43">
        <v>50</v>
      </c>
      <c r="U7" s="43">
        <v>77</v>
      </c>
      <c r="V7" s="43">
        <v>80</v>
      </c>
      <c r="W7" s="43">
        <v>80</v>
      </c>
      <c r="X7" s="21">
        <f>((((H7/20)*100)*0.01)+(T7*0.02))</f>
        <v>1.9</v>
      </c>
      <c r="Y7" s="21">
        <f>((((H7/20)*100)*0.02)+(U7*0.04))</f>
        <v>4.88</v>
      </c>
      <c r="Z7" s="21">
        <f>((((H7/20)*100)*0.01)+(V7*0.01))</f>
        <v>1.7000000000000002</v>
      </c>
      <c r="AA7" s="21">
        <f>((((H7/20)*100)*0.01)+(W7*0.01))</f>
        <v>1.7000000000000002</v>
      </c>
      <c r="AB7" s="42">
        <f>((X7+Y7+(((J7/20)*100)*0.01)+(((K7/20)*100)*0.01)+(((L7/20)*100)*0.01)+(((M7/20)*100)*0.01)+Z7+AA7+(((P7/20)*100)*0.01)+(((Q7/20)*100)*0.02)+(((R7/20)*100)*0.01)+(((S7/20)*100)*0.01)))</f>
        <v>18.13</v>
      </c>
      <c r="AC7" s="1">
        <f>(AB7/0.22)</f>
        <v>82.409090909090907</v>
      </c>
    </row>
    <row r="8" spans="1:40" s="21" customFormat="1" x14ac:dyDescent="0.25">
      <c r="A8" s="21">
        <v>6</v>
      </c>
      <c r="B8" s="20" t="s">
        <v>9</v>
      </c>
      <c r="C8" s="21">
        <v>3</v>
      </c>
      <c r="D8" s="21">
        <v>3</v>
      </c>
      <c r="E8" s="21">
        <v>3</v>
      </c>
      <c r="F8" s="21">
        <v>4</v>
      </c>
      <c r="G8" s="21">
        <v>4</v>
      </c>
      <c r="H8" s="21">
        <v>18</v>
      </c>
      <c r="I8" s="21">
        <v>18</v>
      </c>
      <c r="J8" s="21">
        <v>17</v>
      </c>
      <c r="K8" s="21">
        <v>18</v>
      </c>
      <c r="L8" s="21">
        <v>17</v>
      </c>
      <c r="M8" s="21">
        <v>18</v>
      </c>
      <c r="N8" s="21">
        <v>18</v>
      </c>
      <c r="O8" s="21">
        <v>18</v>
      </c>
      <c r="P8" s="21">
        <v>18</v>
      </c>
      <c r="Q8" s="21">
        <v>18</v>
      </c>
      <c r="R8" s="21">
        <v>18</v>
      </c>
      <c r="S8" s="21">
        <v>18</v>
      </c>
      <c r="T8" s="43">
        <v>20</v>
      </c>
      <c r="U8" s="43">
        <v>95</v>
      </c>
      <c r="V8" s="43">
        <v>80</v>
      </c>
      <c r="W8" s="43">
        <v>80</v>
      </c>
      <c r="X8" s="21">
        <f>((((H8/20)*100)*0.01)+(T8*0.02))</f>
        <v>1.3</v>
      </c>
      <c r="Y8" s="21">
        <f>((((H8/20)*100)*0.02)+(U8*0.04))</f>
        <v>5.6000000000000005</v>
      </c>
      <c r="Z8" s="21">
        <f>((((H8/20)*100)*0.01)+(V8*0.01))</f>
        <v>1.7000000000000002</v>
      </c>
      <c r="AA8" s="21">
        <f>((((H8/20)*100)*0.01)+(W8*0.01))</f>
        <v>1.7000000000000002</v>
      </c>
      <c r="AB8" s="42">
        <f>((X8+Y8+(((J8/20)*100)*0.01)+(((K8/20)*100)*0.01)+(((L8/20)*100)*0.01)+(((M8/20)*100)*0.01)+Z8+AA8+(((P8/20)*100)*0.01)+(((Q8/20)*100)*0.02)+(((R8/20)*100)*0.01)+(((S8/20)*100)*0.01)))</f>
        <v>18.299999999999997</v>
      </c>
      <c r="AC8" s="1">
        <f>(AB8/0.22)</f>
        <v>83.181818181818173</v>
      </c>
    </row>
    <row r="9" spans="1:40" s="21" customFormat="1" x14ac:dyDescent="0.25">
      <c r="A9" s="21">
        <v>7</v>
      </c>
      <c r="B9" s="20" t="s">
        <v>8</v>
      </c>
      <c r="C9" s="21">
        <v>4</v>
      </c>
      <c r="D9" s="21">
        <v>3</v>
      </c>
      <c r="E9" s="21">
        <v>3</v>
      </c>
      <c r="F9" s="21">
        <v>3</v>
      </c>
      <c r="G9" s="21">
        <v>4</v>
      </c>
      <c r="H9" s="21">
        <v>17</v>
      </c>
      <c r="I9" s="21">
        <v>18</v>
      </c>
      <c r="J9" s="21">
        <v>18</v>
      </c>
      <c r="K9" s="21">
        <v>18</v>
      </c>
      <c r="L9" s="21">
        <v>18</v>
      </c>
      <c r="M9" s="21">
        <v>18</v>
      </c>
      <c r="N9" s="21">
        <v>18</v>
      </c>
      <c r="O9" s="21">
        <v>18</v>
      </c>
      <c r="P9" s="21">
        <v>17</v>
      </c>
      <c r="Q9" s="21">
        <v>17</v>
      </c>
      <c r="R9" s="21">
        <v>18</v>
      </c>
      <c r="S9" s="21">
        <v>17</v>
      </c>
      <c r="T9" s="43">
        <v>40</v>
      </c>
      <c r="U9" s="43">
        <v>97</v>
      </c>
      <c r="V9" s="43">
        <v>100</v>
      </c>
      <c r="W9" s="43">
        <v>100</v>
      </c>
      <c r="X9" s="21">
        <f>((((H9/20)*100)*0.01)+(T9*0.02))</f>
        <v>1.65</v>
      </c>
      <c r="Y9" s="21">
        <f>((((H9/20)*100)*0.02)+(U9*0.04))</f>
        <v>5.58</v>
      </c>
      <c r="Z9" s="21">
        <f>((((H9/20)*100)*0.01)+(V9*0.01))</f>
        <v>1.85</v>
      </c>
      <c r="AA9" s="21">
        <f>((((H9/20)*100)*0.01)+(W9*0.01))</f>
        <v>1.85</v>
      </c>
      <c r="AB9" s="42">
        <f>((X9+Y9+(((J9/20)*100)*0.01)+(((K9/20)*100)*0.01)+(((L9/20)*100)*0.01)+(((M9/20)*100)*0.01)+Z9+AA9+(((P9/20)*100)*0.01)+(((Q9/20)*100)*0.02)+(((R9/20)*100)*0.01)+(((S9/20)*100)*0.01)))</f>
        <v>18.830000000000002</v>
      </c>
      <c r="AC9" s="1">
        <f>(AB9/0.22)</f>
        <v>85.590909090909093</v>
      </c>
    </row>
    <row r="10" spans="1:40" s="21" customFormat="1" x14ac:dyDescent="0.25">
      <c r="A10" s="21">
        <v>8</v>
      </c>
      <c r="B10" s="20" t="s">
        <v>7</v>
      </c>
      <c r="C10" s="21">
        <v>4</v>
      </c>
      <c r="D10" s="21">
        <v>4</v>
      </c>
      <c r="E10" s="21">
        <v>4</v>
      </c>
      <c r="F10" s="21">
        <v>4</v>
      </c>
      <c r="G10" s="21">
        <v>4</v>
      </c>
      <c r="H10" s="21">
        <v>20</v>
      </c>
      <c r="I10" s="21">
        <v>19</v>
      </c>
      <c r="J10" s="21">
        <v>19</v>
      </c>
      <c r="K10" s="21">
        <v>20</v>
      </c>
      <c r="L10" s="21">
        <v>20</v>
      </c>
      <c r="M10" s="21">
        <v>20</v>
      </c>
      <c r="N10" s="21">
        <v>19</v>
      </c>
      <c r="O10" s="21">
        <v>20</v>
      </c>
      <c r="P10" s="21">
        <v>20</v>
      </c>
      <c r="Q10" s="21">
        <v>20</v>
      </c>
      <c r="R10" s="21">
        <v>20</v>
      </c>
      <c r="S10" s="21">
        <v>20</v>
      </c>
      <c r="T10" s="43">
        <v>20</v>
      </c>
      <c r="U10" s="43">
        <v>95</v>
      </c>
      <c r="V10" s="43"/>
      <c r="W10" s="43"/>
      <c r="X10" s="21">
        <f>((((H10/20)*100)*0.01)+(T10*0.02))</f>
        <v>1.4</v>
      </c>
      <c r="Y10" s="21">
        <f>((((H10/20)*100)*0.02)+(U10*0.04))</f>
        <v>5.8000000000000007</v>
      </c>
      <c r="Z10" s="21">
        <f>((((H10/20)*100)*0.01)+(V10*0.01))</f>
        <v>1</v>
      </c>
      <c r="AA10" s="21">
        <f>((((H10/20)*100)*0.01)+(W10*0.01))</f>
        <v>1</v>
      </c>
      <c r="AB10" s="42">
        <f>((X10+Y10+(((J10/20)*100)*0.01)+(((K10/20)*100)*0.01)+(((L10/20)*100)*0.01)+(((M10/20)*100)*0.01)+Z10+AA10+(((P10/20)*100)*0.01)+(((Q10/20)*100)*0.02)+(((R10/20)*100)*0.01)+(((S10/20)*100)*0.01)))</f>
        <v>18.149999999999999</v>
      </c>
      <c r="AC10" s="1">
        <f>(AB10/0.22)</f>
        <v>82.5</v>
      </c>
    </row>
    <row r="11" spans="1:40" s="21" customFormat="1" x14ac:dyDescent="0.25">
      <c r="A11" s="21">
        <v>9</v>
      </c>
      <c r="B11" s="20" t="s">
        <v>6</v>
      </c>
      <c r="C11" s="21">
        <v>4</v>
      </c>
      <c r="D11" s="21">
        <v>4</v>
      </c>
      <c r="E11" s="21">
        <v>4</v>
      </c>
      <c r="F11" s="21">
        <v>4</v>
      </c>
      <c r="G11" s="21">
        <v>4</v>
      </c>
      <c r="H11" s="21">
        <v>20</v>
      </c>
      <c r="I11" s="21">
        <v>19</v>
      </c>
      <c r="J11" s="21">
        <v>19</v>
      </c>
      <c r="K11" s="21">
        <v>19</v>
      </c>
      <c r="L11" s="21">
        <v>19</v>
      </c>
      <c r="M11" s="21">
        <v>19</v>
      </c>
      <c r="N11" s="21">
        <v>19</v>
      </c>
      <c r="O11" s="21">
        <v>19</v>
      </c>
      <c r="P11" s="21">
        <v>19</v>
      </c>
      <c r="Q11" s="21">
        <v>19</v>
      </c>
      <c r="R11" s="21">
        <v>19</v>
      </c>
      <c r="S11" s="21">
        <v>19</v>
      </c>
      <c r="T11" s="43">
        <v>60</v>
      </c>
      <c r="U11" s="43">
        <v>92</v>
      </c>
      <c r="V11" s="43">
        <v>100</v>
      </c>
      <c r="W11" s="43">
        <v>100</v>
      </c>
      <c r="X11" s="21">
        <f>((((H11/20)*100)*0.01)+(T11*0.02))</f>
        <v>2.2000000000000002</v>
      </c>
      <c r="Y11" s="21">
        <f>((((H11/20)*100)*0.02)+(U11*0.04))</f>
        <v>5.68</v>
      </c>
      <c r="Z11" s="21">
        <f>((((H11/20)*100)*0.01)+(V11*0.01))</f>
        <v>2</v>
      </c>
      <c r="AA11" s="21">
        <f>((((H11/20)*100)*0.01)+(W11*0.01))</f>
        <v>2</v>
      </c>
      <c r="AB11" s="42">
        <f>((X11+Y11+(((J11/20)*100)*0.01)+(((K11/20)*100)*0.01)+(((L11/20)*100)*0.01)+(((M11/20)*100)*0.01)+Z11+AA11+(((P11/20)*100)*0.01)+(((Q11/20)*100)*0.02)+(((R11/20)*100)*0.01)+(((S11/20)*100)*0.01)))</f>
        <v>20.429999999999996</v>
      </c>
      <c r="AC11" s="1">
        <f>(AB11/0.22)</f>
        <v>92.863636363636346</v>
      </c>
    </row>
    <row r="12" spans="1:40" s="21" customFormat="1" x14ac:dyDescent="0.25">
      <c r="A12" s="21">
        <v>10</v>
      </c>
      <c r="B12" s="20" t="s">
        <v>5</v>
      </c>
      <c r="C12" s="21">
        <v>3</v>
      </c>
      <c r="D12" s="21">
        <v>3</v>
      </c>
      <c r="E12" s="21">
        <v>3</v>
      </c>
      <c r="F12" s="21">
        <v>4</v>
      </c>
      <c r="G12" s="21">
        <v>4</v>
      </c>
      <c r="H12" s="21">
        <v>18</v>
      </c>
      <c r="I12" s="21">
        <v>18</v>
      </c>
      <c r="J12" s="21">
        <v>17</v>
      </c>
      <c r="K12" s="21">
        <v>18</v>
      </c>
      <c r="L12" s="21">
        <v>18</v>
      </c>
      <c r="M12" s="21">
        <v>18</v>
      </c>
      <c r="N12" s="21">
        <v>18</v>
      </c>
      <c r="O12" s="21">
        <v>18</v>
      </c>
      <c r="P12" s="21">
        <v>18</v>
      </c>
      <c r="Q12" s="21">
        <v>18</v>
      </c>
      <c r="R12" s="21">
        <v>17</v>
      </c>
      <c r="S12" s="21">
        <v>17</v>
      </c>
      <c r="T12" s="43">
        <v>20</v>
      </c>
      <c r="U12" s="43">
        <v>100</v>
      </c>
      <c r="V12" s="43">
        <v>80</v>
      </c>
      <c r="W12" s="43">
        <v>80</v>
      </c>
      <c r="X12" s="21">
        <f>((((H12/20)*100)*0.01)+(T12*0.02))</f>
        <v>1.3</v>
      </c>
      <c r="Y12" s="21">
        <f>((((H12/20)*100)*0.02)+(U12*0.04))</f>
        <v>5.8</v>
      </c>
      <c r="Z12" s="21">
        <f>((((H12/20)*100)*0.01)+(V12*0.01))</f>
        <v>1.7000000000000002</v>
      </c>
      <c r="AA12" s="21">
        <f>((((H12/20)*100)*0.01)+(W12*0.01))</f>
        <v>1.7000000000000002</v>
      </c>
      <c r="AB12" s="42">
        <f>((X12+Y12+(((J12/20)*100)*0.01)+(((K12/20)*100)*0.01)+(((L12/20)*100)*0.01)+(((M12/20)*100)*0.01)+Z12+AA12+(((P12/20)*100)*0.01)+(((Q12/20)*100)*0.02)+(((R12/20)*100)*0.01)+(((S12/20)*100)*0.01)))</f>
        <v>18.450000000000003</v>
      </c>
      <c r="AC12" s="1">
        <f>(AB12/0.22)</f>
        <v>83.863636363636374</v>
      </c>
    </row>
    <row r="13" spans="1:40" s="21" customFormat="1" x14ac:dyDescent="0.25">
      <c r="A13" s="18">
        <v>11</v>
      </c>
      <c r="B13" s="17" t="s">
        <v>4</v>
      </c>
      <c r="C13" s="18">
        <v>4</v>
      </c>
      <c r="D13" s="18">
        <v>4</v>
      </c>
      <c r="E13" s="18">
        <v>4</v>
      </c>
      <c r="F13" s="18">
        <v>4</v>
      </c>
      <c r="G13" s="18">
        <v>4</v>
      </c>
      <c r="H13" s="18">
        <v>20</v>
      </c>
      <c r="I13" s="18">
        <v>20</v>
      </c>
      <c r="J13" s="18">
        <v>20</v>
      </c>
      <c r="K13" s="18">
        <v>20</v>
      </c>
      <c r="L13" s="18">
        <v>20</v>
      </c>
      <c r="M13" s="18">
        <v>19</v>
      </c>
      <c r="N13" s="18">
        <v>19</v>
      </c>
      <c r="O13" s="18">
        <v>20</v>
      </c>
      <c r="P13" s="18">
        <v>20</v>
      </c>
      <c r="Q13" s="18">
        <v>20</v>
      </c>
      <c r="R13" s="18">
        <v>20</v>
      </c>
      <c r="S13" s="18">
        <v>20</v>
      </c>
      <c r="T13" s="41">
        <v>100</v>
      </c>
      <c r="U13" s="41">
        <v>100</v>
      </c>
      <c r="V13" s="41">
        <v>100</v>
      </c>
      <c r="W13" s="41">
        <v>100</v>
      </c>
      <c r="X13" s="18">
        <f>((((H13/20)*100)*0.01)+(T13*0.02))</f>
        <v>3</v>
      </c>
      <c r="Y13" s="18">
        <f>((((H13/20)*100)*0.02)+(U13*0.04))</f>
        <v>6</v>
      </c>
      <c r="Z13" s="18">
        <f>((((H13/20)*100)*0.01)+(V13*0.01))</f>
        <v>2</v>
      </c>
      <c r="AA13" s="18">
        <f>((((H13/20)*100)*0.01)+(W13*0.01))</f>
        <v>2</v>
      </c>
      <c r="AB13" s="40">
        <f>((X13+Y13+(((J13/20)*100)*0.01)+(((K13/20)*100)*0.01)+(((L13/20)*100)*0.01)+(((M13/20)*100)*0.01)+Z13+AA13+(((P13/20)*100)*0.01)+(((Q13/20)*100)*0.02)+(((R13/20)*100)*0.01)+(((S13/20)*100)*0.01)))</f>
        <v>21.95</v>
      </c>
      <c r="AC13" s="39">
        <f>(AB13/0.22)</f>
        <v>99.772727272727266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</row>
    <row r="14" spans="1:40" x14ac:dyDescent="0.25">
      <c r="A14" s="12">
        <v>12</v>
      </c>
      <c r="B14" s="38" t="s">
        <v>3</v>
      </c>
      <c r="C14" s="12">
        <v>3</v>
      </c>
      <c r="D14" s="12">
        <v>3</v>
      </c>
      <c r="E14" s="12">
        <v>3</v>
      </c>
      <c r="F14" s="12">
        <v>4</v>
      </c>
      <c r="G14" s="12">
        <v>4</v>
      </c>
      <c r="H14" s="12">
        <v>18</v>
      </c>
      <c r="I14" s="12">
        <v>18</v>
      </c>
      <c r="J14" s="12">
        <v>18</v>
      </c>
      <c r="K14" s="12">
        <v>18</v>
      </c>
      <c r="L14" s="12">
        <v>18</v>
      </c>
      <c r="M14" s="12">
        <v>17</v>
      </c>
      <c r="N14" s="12">
        <v>17</v>
      </c>
      <c r="O14" s="12">
        <v>17</v>
      </c>
      <c r="P14" s="12">
        <v>18</v>
      </c>
      <c r="Q14" s="12">
        <v>18</v>
      </c>
      <c r="R14" s="12">
        <v>18</v>
      </c>
      <c r="S14" s="12">
        <v>18</v>
      </c>
      <c r="T14" s="37">
        <v>40</v>
      </c>
      <c r="U14" s="37">
        <v>77</v>
      </c>
      <c r="V14" s="37">
        <v>90</v>
      </c>
      <c r="W14" s="37">
        <v>90</v>
      </c>
      <c r="X14" s="12">
        <f>((((H14/20)*100)*0.01)+(T14*0.02))</f>
        <v>1.7000000000000002</v>
      </c>
      <c r="Y14" s="12">
        <f>((((H14/20)*100)*0.02)+(U14*0.04))</f>
        <v>4.88</v>
      </c>
      <c r="Z14" s="12">
        <f>((((H14/20)*100)*0.01)+(V14*0.01))</f>
        <v>1.8</v>
      </c>
      <c r="AA14" s="12">
        <f>((((H14/20)*100)*0.01)+(W14*0.01))</f>
        <v>1.8</v>
      </c>
      <c r="AB14" s="36">
        <f>((X14+Y14+(((J14/20)*100)*0.01)+(((K14/20)*100)*0.01)+(((L14/20)*100)*0.01)+(((M14/20)*100)*0.01)+Z14+AA14+(((P14/20)*100)*0.01)+(((Q14/20)*100)*0.02)+(((R14/20)*100)*0.01)+(((S14/20)*100)*0.01)))</f>
        <v>18.23</v>
      </c>
      <c r="AC14" s="35">
        <f>(AB14/0.22)</f>
        <v>82.86363636363636</v>
      </c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</row>
    <row r="15" spans="1:40" x14ac:dyDescent="0.25">
      <c r="A15" s="12">
        <v>13</v>
      </c>
      <c r="B15" s="38" t="s">
        <v>2</v>
      </c>
      <c r="C15" s="12">
        <v>4</v>
      </c>
      <c r="D15" s="12">
        <v>4</v>
      </c>
      <c r="E15" s="12">
        <v>4</v>
      </c>
      <c r="F15" s="12">
        <v>4</v>
      </c>
      <c r="G15" s="12">
        <v>4</v>
      </c>
      <c r="H15" s="12">
        <v>20</v>
      </c>
      <c r="I15" s="12">
        <v>20</v>
      </c>
      <c r="J15" s="12">
        <v>19</v>
      </c>
      <c r="K15" s="12">
        <v>20</v>
      </c>
      <c r="L15" s="12">
        <v>20</v>
      </c>
      <c r="M15" s="12">
        <v>20</v>
      </c>
      <c r="N15" s="12">
        <v>19</v>
      </c>
      <c r="O15" s="12">
        <v>20</v>
      </c>
      <c r="P15" s="12">
        <v>20</v>
      </c>
      <c r="Q15" s="12">
        <v>20</v>
      </c>
      <c r="R15" s="12">
        <v>20</v>
      </c>
      <c r="S15" s="12">
        <v>20</v>
      </c>
      <c r="T15" s="37">
        <v>80</v>
      </c>
      <c r="U15" s="37">
        <v>97</v>
      </c>
      <c r="V15" s="37">
        <v>90</v>
      </c>
      <c r="W15" s="37">
        <v>90</v>
      </c>
      <c r="X15" s="12">
        <f>((((H15/20)*100)*0.01)+(T15*0.02))</f>
        <v>2.6</v>
      </c>
      <c r="Y15" s="12">
        <f>((((H15/20)*100)*0.02)+(U15*0.04))</f>
        <v>5.88</v>
      </c>
      <c r="Z15" s="12">
        <f>((((H15/20)*100)*0.01)+(V15*0.01))</f>
        <v>1.9</v>
      </c>
      <c r="AA15" s="12">
        <f>((((H15/20)*100)*0.01)+(W15*0.01))</f>
        <v>1.9</v>
      </c>
      <c r="AB15" s="36">
        <f>((X15+Y15+(((J15/20)*100)*0.01)+(((K15/20)*100)*0.01)+(((L15/20)*100)*0.01)+(((M15/20)*100)*0.01)+Z15+AA15+(((P15/20)*100)*0.01)+(((Q15/20)*100)*0.02)+(((R15/20)*100)*0.01)+(((S15/20)*100)*0.01)))</f>
        <v>21.23</v>
      </c>
      <c r="AC15" s="35">
        <f>(AB15/0.22)</f>
        <v>96.5</v>
      </c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</row>
    <row r="16" spans="1:40" x14ac:dyDescent="0.25">
      <c r="A16" s="14">
        <v>14</v>
      </c>
      <c r="B16" s="14" t="s">
        <v>1</v>
      </c>
      <c r="C16" s="14">
        <v>3</v>
      </c>
      <c r="D16" s="14">
        <v>3</v>
      </c>
      <c r="E16" s="14">
        <v>3</v>
      </c>
      <c r="F16" s="14">
        <v>4</v>
      </c>
      <c r="G16" s="14">
        <v>4</v>
      </c>
      <c r="H16" s="14">
        <v>18</v>
      </c>
      <c r="I16" s="14">
        <v>18</v>
      </c>
      <c r="J16" s="14">
        <v>17</v>
      </c>
      <c r="K16" s="14">
        <v>18</v>
      </c>
      <c r="L16" s="14">
        <v>18</v>
      </c>
      <c r="M16" s="14">
        <v>18</v>
      </c>
      <c r="N16" s="14">
        <v>18</v>
      </c>
      <c r="O16" s="14">
        <v>18</v>
      </c>
      <c r="P16" s="14">
        <v>17</v>
      </c>
      <c r="Q16" s="14">
        <v>17</v>
      </c>
      <c r="R16" s="14">
        <v>18</v>
      </c>
      <c r="S16" s="14">
        <v>18</v>
      </c>
      <c r="T16" s="14">
        <v>60</v>
      </c>
      <c r="U16" s="14">
        <v>97</v>
      </c>
      <c r="V16" s="14">
        <v>100</v>
      </c>
      <c r="W16" s="14">
        <v>100</v>
      </c>
      <c r="X16" s="12">
        <f>((((H16/20)*100)*0.01)+(T16*0.02))</f>
        <v>2.1</v>
      </c>
      <c r="Y16" s="12">
        <f>((((H16/20)*100)*0.02)+(U16*0.04))</f>
        <v>5.68</v>
      </c>
      <c r="Z16" s="12">
        <f>((((H16/20)*100)*0.01)+(V16*0.01))</f>
        <v>1.9</v>
      </c>
      <c r="AA16" s="12">
        <f>((((H16/20)*100)*0.01)+(W16*0.01))</f>
        <v>1.9</v>
      </c>
      <c r="AB16" s="36">
        <f>((X16+Y16+(((J16/20)*100)*0.01)+(((K16/20)*100)*0.01)+(((L16/20)*100)*0.01)+(((M16/20)*100)*0.01)+Z16+AA16+(((P16/20)*100)*0.01)+(((Q16/20)*100)*0.02)+(((R16/20)*100)*0.01)+(((S16/20)*100)*0.01)))</f>
        <v>19.479999999999997</v>
      </c>
      <c r="AC16" s="35">
        <f>(AB16/0.22)</f>
        <v>88.545454545454533</v>
      </c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</row>
    <row r="17" spans="1:65" x14ac:dyDescent="0.25">
      <c r="A17" s="12">
        <v>15</v>
      </c>
      <c r="B17" s="12" t="s">
        <v>0</v>
      </c>
      <c r="C17" s="12">
        <v>4</v>
      </c>
      <c r="D17" s="12">
        <v>3</v>
      </c>
      <c r="E17" s="12">
        <v>4</v>
      </c>
      <c r="F17" s="12">
        <v>3</v>
      </c>
      <c r="G17" s="12">
        <v>4</v>
      </c>
      <c r="H17" s="12">
        <v>18</v>
      </c>
      <c r="I17" s="12">
        <v>17</v>
      </c>
      <c r="J17" s="12">
        <v>17</v>
      </c>
      <c r="K17" s="12">
        <v>17</v>
      </c>
      <c r="L17" s="12">
        <v>18</v>
      </c>
      <c r="M17" s="12">
        <v>18</v>
      </c>
      <c r="N17" s="12">
        <v>17</v>
      </c>
      <c r="O17" s="12">
        <v>18</v>
      </c>
      <c r="P17" s="12">
        <v>18</v>
      </c>
      <c r="Q17" s="12">
        <v>18</v>
      </c>
      <c r="R17" s="12">
        <v>18</v>
      </c>
      <c r="S17" s="12">
        <v>17</v>
      </c>
      <c r="T17" s="12">
        <v>0</v>
      </c>
      <c r="U17" s="12">
        <v>97</v>
      </c>
      <c r="V17" s="12">
        <v>80</v>
      </c>
      <c r="W17" s="12">
        <v>80</v>
      </c>
      <c r="X17" s="12">
        <f>((((H17/20)*100)*0.01)+(T17*0.02))</f>
        <v>0.9</v>
      </c>
      <c r="Y17" s="12">
        <f>((((H17/20)*100)*0.02)+(U17*0.04))</f>
        <v>5.68</v>
      </c>
      <c r="Z17" s="12">
        <f>((((H17/20)*100)*0.01)+(V17*0.01))</f>
        <v>1.7000000000000002</v>
      </c>
      <c r="AA17" s="12">
        <f>((((H17/20)*100)*0.01)+(W17*0.01))</f>
        <v>1.7000000000000002</v>
      </c>
      <c r="AB17" s="36">
        <f>((X17+Y17+(((J17/20)*100)*0.01)+(((K17/20)*100)*0.01)+(((L17/20)*100)*0.01)+(((M17/20)*100)*0.01)+Z17+AA17+(((P17/20)*100)*0.01)+(((Q17/20)*100)*0.02)+(((R17/20)*100)*0.01)+(((S17/20)*100)*0.01)))</f>
        <v>17.93</v>
      </c>
      <c r="AC17" s="35">
        <f>(AB17/0.22)</f>
        <v>81.5</v>
      </c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</row>
    <row r="19" spans="1:65" ht="30" x14ac:dyDescent="0.25">
      <c r="A19" s="28" t="s">
        <v>27</v>
      </c>
      <c r="B19" s="28" t="s">
        <v>26</v>
      </c>
      <c r="C19" s="21" t="s">
        <v>42</v>
      </c>
      <c r="D19" s="21" t="s">
        <v>41</v>
      </c>
      <c r="E19" s="21" t="s">
        <v>40</v>
      </c>
      <c r="F19" s="21" t="s">
        <v>39</v>
      </c>
      <c r="G19" s="21" t="s">
        <v>38</v>
      </c>
      <c r="H19" s="34" t="s">
        <v>37</v>
      </c>
      <c r="I19" s="21" t="s">
        <v>36</v>
      </c>
      <c r="J19" s="21" t="s">
        <v>35</v>
      </c>
      <c r="K19" s="21" t="s">
        <v>34</v>
      </c>
      <c r="L19" s="34" t="s">
        <v>33</v>
      </c>
      <c r="M19" s="34" t="s">
        <v>32</v>
      </c>
      <c r="N19" s="34" t="s">
        <v>31</v>
      </c>
      <c r="O19" s="34" t="s">
        <v>30</v>
      </c>
      <c r="P19" s="34" t="s">
        <v>29</v>
      </c>
      <c r="Q19" s="33" t="s">
        <v>24</v>
      </c>
      <c r="R19" s="32"/>
    </row>
    <row r="20" spans="1:65" x14ac:dyDescent="0.25">
      <c r="A20" s="21">
        <v>1</v>
      </c>
      <c r="B20" s="20" t="s">
        <v>14</v>
      </c>
      <c r="C20" s="21">
        <v>60</v>
      </c>
      <c r="D20" s="21">
        <v>82</v>
      </c>
      <c r="E20" s="21">
        <v>78</v>
      </c>
      <c r="F20" s="21">
        <v>78</v>
      </c>
      <c r="G20" s="21">
        <v>75</v>
      </c>
      <c r="H20" s="21">
        <v>70</v>
      </c>
      <c r="I20" s="21">
        <v>82</v>
      </c>
      <c r="J20" s="21">
        <v>82</v>
      </c>
      <c r="K20" s="21">
        <v>80</v>
      </c>
      <c r="L20" s="21">
        <v>80</v>
      </c>
      <c r="M20" s="21">
        <v>75</v>
      </c>
      <c r="N20" s="21">
        <v>80</v>
      </c>
      <c r="O20" s="21">
        <v>80</v>
      </c>
      <c r="P20" s="21"/>
      <c r="Q20" s="31">
        <f>AVERAGE(C20:P20)</f>
        <v>77.07692307692308</v>
      </c>
    </row>
    <row r="21" spans="1:65" x14ac:dyDescent="0.25">
      <c r="A21" s="21">
        <v>2</v>
      </c>
      <c r="B21" s="20" t="s">
        <v>13</v>
      </c>
      <c r="C21" s="21">
        <v>80</v>
      </c>
      <c r="D21" s="21">
        <v>82</v>
      </c>
      <c r="E21" s="21">
        <v>78</v>
      </c>
      <c r="F21" s="21">
        <v>84</v>
      </c>
      <c r="G21" s="21">
        <v>83</v>
      </c>
      <c r="H21" s="21">
        <v>85</v>
      </c>
      <c r="I21" s="21">
        <v>82</v>
      </c>
      <c r="J21" s="21">
        <v>84</v>
      </c>
      <c r="K21" s="21">
        <v>86</v>
      </c>
      <c r="L21" s="21">
        <v>86</v>
      </c>
      <c r="M21" s="21">
        <v>85</v>
      </c>
      <c r="N21" s="21">
        <v>85</v>
      </c>
      <c r="O21" s="21">
        <v>87</v>
      </c>
      <c r="P21" s="21"/>
      <c r="Q21" s="31">
        <f>AVERAGE(C21:P21)</f>
        <v>83.615384615384613</v>
      </c>
    </row>
    <row r="22" spans="1:65" x14ac:dyDescent="0.25">
      <c r="A22" s="21">
        <v>3</v>
      </c>
      <c r="B22" s="20" t="s">
        <v>12</v>
      </c>
      <c r="C22" s="21">
        <v>78</v>
      </c>
      <c r="D22" s="21">
        <v>84</v>
      </c>
      <c r="E22" s="21">
        <v>80</v>
      </c>
      <c r="F22" s="21">
        <v>80</v>
      </c>
      <c r="G22" s="21">
        <v>87</v>
      </c>
      <c r="H22" s="21">
        <v>87</v>
      </c>
      <c r="I22" s="21">
        <v>82</v>
      </c>
      <c r="J22" s="21">
        <v>82</v>
      </c>
      <c r="K22" s="21">
        <v>80</v>
      </c>
      <c r="L22" s="21">
        <v>80</v>
      </c>
      <c r="M22" s="21">
        <v>85</v>
      </c>
      <c r="N22" s="21">
        <v>85</v>
      </c>
      <c r="O22" s="21">
        <v>85</v>
      </c>
      <c r="P22" s="21"/>
      <c r="Q22" s="31">
        <f>AVERAGE(C22:P22)</f>
        <v>82.692307692307693</v>
      </c>
    </row>
    <row r="23" spans="1:65" x14ac:dyDescent="0.25">
      <c r="A23" s="21">
        <v>4</v>
      </c>
      <c r="B23" s="20" t="s">
        <v>11</v>
      </c>
      <c r="C23" s="21">
        <v>75</v>
      </c>
      <c r="D23" s="21">
        <v>85</v>
      </c>
      <c r="E23" s="21">
        <v>80</v>
      </c>
      <c r="F23" s="21">
        <v>85</v>
      </c>
      <c r="G23" s="21">
        <v>86</v>
      </c>
      <c r="H23" s="21">
        <v>86</v>
      </c>
      <c r="I23" s="21">
        <v>84</v>
      </c>
      <c r="J23" s="21">
        <v>82</v>
      </c>
      <c r="K23" s="21">
        <v>82</v>
      </c>
      <c r="L23" s="21">
        <v>82</v>
      </c>
      <c r="M23" s="21">
        <v>85</v>
      </c>
      <c r="N23" s="21">
        <v>85</v>
      </c>
      <c r="O23" s="21">
        <v>82</v>
      </c>
      <c r="P23" s="21"/>
      <c r="Q23" s="31">
        <f>AVERAGE(C23:P23)</f>
        <v>83</v>
      </c>
    </row>
    <row r="24" spans="1:65" x14ac:dyDescent="0.25">
      <c r="A24" s="21">
        <v>5</v>
      </c>
      <c r="B24" s="20" t="s">
        <v>10</v>
      </c>
      <c r="C24" s="21">
        <v>75</v>
      </c>
      <c r="D24" s="21">
        <v>85</v>
      </c>
      <c r="E24" s="21">
        <v>78</v>
      </c>
      <c r="F24" s="21">
        <v>82</v>
      </c>
      <c r="G24" s="21">
        <v>87</v>
      </c>
      <c r="H24" s="21">
        <v>85</v>
      </c>
      <c r="I24" s="21">
        <v>85</v>
      </c>
      <c r="J24" s="21">
        <v>85</v>
      </c>
      <c r="K24" s="21">
        <v>80</v>
      </c>
      <c r="L24" s="21">
        <v>80</v>
      </c>
      <c r="M24" s="21">
        <v>85</v>
      </c>
      <c r="N24" s="21">
        <v>87</v>
      </c>
      <c r="O24" s="21">
        <v>85</v>
      </c>
      <c r="P24" s="21"/>
      <c r="Q24" s="31">
        <f>AVERAGE(C24:P24)</f>
        <v>83</v>
      </c>
    </row>
    <row r="25" spans="1:65" x14ac:dyDescent="0.25">
      <c r="A25" s="21">
        <v>6</v>
      </c>
      <c r="B25" s="20" t="s">
        <v>9</v>
      </c>
      <c r="C25" s="21">
        <v>78</v>
      </c>
      <c r="D25" s="21">
        <v>80</v>
      </c>
      <c r="E25" s="21">
        <v>78</v>
      </c>
      <c r="F25" s="21">
        <v>83</v>
      </c>
      <c r="G25" s="21">
        <v>84</v>
      </c>
      <c r="H25" s="21">
        <v>86</v>
      </c>
      <c r="I25" s="21">
        <v>80</v>
      </c>
      <c r="J25" s="21">
        <v>80</v>
      </c>
      <c r="K25" s="21">
        <v>80</v>
      </c>
      <c r="L25" s="21">
        <v>80</v>
      </c>
      <c r="M25" s="21">
        <v>84</v>
      </c>
      <c r="N25" s="21">
        <v>83</v>
      </c>
      <c r="O25" s="21">
        <v>85</v>
      </c>
      <c r="P25" s="21"/>
      <c r="Q25" s="31">
        <f>AVERAGE(C25:P25)</f>
        <v>81.615384615384613</v>
      </c>
    </row>
    <row r="26" spans="1:65" x14ac:dyDescent="0.25">
      <c r="A26" s="21">
        <v>7</v>
      </c>
      <c r="B26" s="20" t="s">
        <v>8</v>
      </c>
      <c r="C26" s="21">
        <v>78</v>
      </c>
      <c r="D26" s="21">
        <v>84</v>
      </c>
      <c r="E26" s="21">
        <v>78</v>
      </c>
      <c r="F26" s="21">
        <v>85</v>
      </c>
      <c r="G26" s="21">
        <v>80</v>
      </c>
      <c r="H26" s="21">
        <v>82</v>
      </c>
      <c r="I26" s="21">
        <v>85</v>
      </c>
      <c r="J26" s="21">
        <v>75</v>
      </c>
      <c r="K26" s="21">
        <v>75</v>
      </c>
      <c r="L26" s="21">
        <v>75</v>
      </c>
      <c r="M26" s="21">
        <v>78</v>
      </c>
      <c r="N26" s="21">
        <v>80</v>
      </c>
      <c r="O26" s="21">
        <v>87</v>
      </c>
      <c r="P26" s="21"/>
      <c r="Q26" s="31">
        <f>AVERAGE(C26:P26)</f>
        <v>80.15384615384616</v>
      </c>
    </row>
    <row r="27" spans="1:65" x14ac:dyDescent="0.25">
      <c r="A27" s="21">
        <v>8</v>
      </c>
      <c r="B27" s="20" t="s">
        <v>7</v>
      </c>
      <c r="C27" s="21">
        <v>85</v>
      </c>
      <c r="D27" s="21">
        <v>85</v>
      </c>
      <c r="E27" s="21">
        <v>78</v>
      </c>
      <c r="F27" s="21">
        <v>80</v>
      </c>
      <c r="G27" s="21">
        <v>85</v>
      </c>
      <c r="H27" s="21">
        <v>86</v>
      </c>
      <c r="I27" s="21">
        <v>83</v>
      </c>
      <c r="J27" s="21">
        <v>82</v>
      </c>
      <c r="K27" s="21">
        <v>80</v>
      </c>
      <c r="L27" s="21">
        <v>80</v>
      </c>
      <c r="M27" s="21">
        <v>85</v>
      </c>
      <c r="N27" s="21">
        <v>80</v>
      </c>
      <c r="O27" s="21">
        <v>85</v>
      </c>
      <c r="P27" s="21"/>
      <c r="Q27" s="31">
        <f>AVERAGE(C27:P27)</f>
        <v>82.615384615384613</v>
      </c>
    </row>
    <row r="28" spans="1:65" x14ac:dyDescent="0.25">
      <c r="A28" s="21">
        <v>9</v>
      </c>
      <c r="B28" s="20" t="s">
        <v>6</v>
      </c>
      <c r="C28" s="21">
        <v>80</v>
      </c>
      <c r="D28" s="21">
        <v>83</v>
      </c>
      <c r="E28" s="21">
        <v>78</v>
      </c>
      <c r="F28" s="21">
        <v>80</v>
      </c>
      <c r="G28" s="21">
        <v>79</v>
      </c>
      <c r="H28" s="21">
        <v>80</v>
      </c>
      <c r="I28" s="21">
        <v>85</v>
      </c>
      <c r="J28" s="21">
        <v>85</v>
      </c>
      <c r="K28" s="21">
        <v>80</v>
      </c>
      <c r="L28" s="21">
        <v>80</v>
      </c>
      <c r="M28" s="21">
        <v>85</v>
      </c>
      <c r="N28" s="21">
        <v>85</v>
      </c>
      <c r="O28" s="21">
        <v>80</v>
      </c>
      <c r="P28" s="21"/>
      <c r="Q28" s="31">
        <f>AVERAGE(C28:P28)</f>
        <v>81.538461538461533</v>
      </c>
    </row>
    <row r="29" spans="1:65" x14ac:dyDescent="0.25">
      <c r="A29" s="21">
        <v>10</v>
      </c>
      <c r="B29" s="20" t="s">
        <v>5</v>
      </c>
      <c r="C29" s="21">
        <v>78</v>
      </c>
      <c r="D29" s="21">
        <v>82</v>
      </c>
      <c r="E29" s="21">
        <v>78</v>
      </c>
      <c r="F29" s="21">
        <v>83</v>
      </c>
      <c r="G29" s="21">
        <v>85</v>
      </c>
      <c r="H29" s="21">
        <v>85</v>
      </c>
      <c r="I29" s="21">
        <v>84</v>
      </c>
      <c r="J29" s="21">
        <v>84</v>
      </c>
      <c r="K29" s="21">
        <v>80</v>
      </c>
      <c r="L29" s="21">
        <v>80</v>
      </c>
      <c r="M29" s="21">
        <v>87</v>
      </c>
      <c r="N29" s="21">
        <v>83</v>
      </c>
      <c r="O29" s="21">
        <v>85</v>
      </c>
      <c r="P29" s="21"/>
      <c r="Q29" s="31">
        <f>AVERAGE(C29:P29)</f>
        <v>82.615384615384613</v>
      </c>
    </row>
    <row r="30" spans="1:65" x14ac:dyDescent="0.25">
      <c r="A30" s="18">
        <v>11</v>
      </c>
      <c r="B30" s="17" t="s">
        <v>4</v>
      </c>
      <c r="C30" s="18">
        <v>78</v>
      </c>
      <c r="D30" s="18">
        <v>88</v>
      </c>
      <c r="E30" s="18">
        <v>80</v>
      </c>
      <c r="F30" s="18">
        <v>85</v>
      </c>
      <c r="G30" s="18">
        <v>87</v>
      </c>
      <c r="H30" s="18">
        <v>87</v>
      </c>
      <c r="I30" s="18">
        <v>87</v>
      </c>
      <c r="J30" s="18">
        <v>87</v>
      </c>
      <c r="K30" s="18">
        <v>85</v>
      </c>
      <c r="L30" s="18">
        <v>85</v>
      </c>
      <c r="M30" s="18">
        <v>87</v>
      </c>
      <c r="N30" s="18">
        <v>87</v>
      </c>
      <c r="O30" s="18">
        <v>90</v>
      </c>
      <c r="P30" s="18"/>
      <c r="Q30" s="30">
        <f>AVERAGE(C30:P30)</f>
        <v>85.615384615384613</v>
      </c>
    </row>
    <row r="31" spans="1:65" x14ac:dyDescent="0.25">
      <c r="A31" s="12">
        <v>12</v>
      </c>
      <c r="B31" s="15" t="s">
        <v>3</v>
      </c>
      <c r="C31" s="12">
        <v>78</v>
      </c>
      <c r="D31" s="12">
        <v>84</v>
      </c>
      <c r="E31" s="12">
        <v>80</v>
      </c>
      <c r="F31" s="12">
        <v>85</v>
      </c>
      <c r="G31" s="12">
        <v>85</v>
      </c>
      <c r="H31" s="12">
        <v>85</v>
      </c>
      <c r="I31" s="12">
        <v>80</v>
      </c>
      <c r="J31" s="12">
        <v>80</v>
      </c>
      <c r="K31" s="12">
        <v>80</v>
      </c>
      <c r="L31" s="12">
        <v>80</v>
      </c>
      <c r="M31" s="12">
        <v>88</v>
      </c>
      <c r="N31" s="12">
        <v>86</v>
      </c>
      <c r="O31" s="12">
        <v>88</v>
      </c>
      <c r="P31" s="12"/>
      <c r="Q31" s="29">
        <f>AVERAGE(C31:P31)</f>
        <v>83</v>
      </c>
    </row>
    <row r="32" spans="1:65" x14ac:dyDescent="0.25">
      <c r="A32" s="12">
        <v>13</v>
      </c>
      <c r="B32" s="15" t="s">
        <v>28</v>
      </c>
      <c r="C32" s="12">
        <v>80</v>
      </c>
      <c r="D32" s="12">
        <v>89</v>
      </c>
      <c r="E32" s="12">
        <v>85</v>
      </c>
      <c r="F32" s="12">
        <v>88</v>
      </c>
      <c r="G32" s="12">
        <v>87</v>
      </c>
      <c r="H32" s="12">
        <v>87</v>
      </c>
      <c r="I32" s="12">
        <v>90</v>
      </c>
      <c r="J32" s="12">
        <v>90</v>
      </c>
      <c r="K32" s="12">
        <v>88</v>
      </c>
      <c r="L32" s="12">
        <v>88</v>
      </c>
      <c r="M32" s="12">
        <v>88</v>
      </c>
      <c r="N32" s="12">
        <v>89</v>
      </c>
      <c r="O32" s="12">
        <v>90</v>
      </c>
      <c r="P32" s="12"/>
      <c r="Q32" s="29">
        <f>AVERAGE(C32:P32)</f>
        <v>87.615384615384613</v>
      </c>
    </row>
    <row r="33" spans="1:17" x14ac:dyDescent="0.25">
      <c r="A33" s="14">
        <v>14</v>
      </c>
      <c r="B33" s="13" t="s">
        <v>1</v>
      </c>
      <c r="C33" s="12">
        <v>80</v>
      </c>
      <c r="D33" s="12">
        <v>88</v>
      </c>
      <c r="E33" s="12">
        <v>80</v>
      </c>
      <c r="F33" s="12">
        <v>85</v>
      </c>
      <c r="G33" s="12">
        <v>87</v>
      </c>
      <c r="H33" s="12">
        <v>87</v>
      </c>
      <c r="I33" s="12">
        <v>88</v>
      </c>
      <c r="J33" s="12">
        <v>87</v>
      </c>
      <c r="K33" s="12">
        <v>85</v>
      </c>
      <c r="L33" s="12">
        <v>85</v>
      </c>
      <c r="M33" s="12">
        <v>87</v>
      </c>
      <c r="N33" s="12">
        <v>85</v>
      </c>
      <c r="O33" s="12">
        <v>87</v>
      </c>
      <c r="P33" s="12"/>
      <c r="Q33" s="29">
        <f>AVERAGE(C33:P33)</f>
        <v>85.461538461538467</v>
      </c>
    </row>
    <row r="34" spans="1:17" x14ac:dyDescent="0.25">
      <c r="A34" s="12">
        <v>15</v>
      </c>
      <c r="B34" s="11" t="s">
        <v>0</v>
      </c>
      <c r="C34" s="12">
        <v>75</v>
      </c>
      <c r="D34" s="12">
        <v>84</v>
      </c>
      <c r="E34" s="12">
        <v>80</v>
      </c>
      <c r="F34" s="12">
        <v>80</v>
      </c>
      <c r="G34" s="12">
        <v>78</v>
      </c>
      <c r="H34" s="12">
        <v>80</v>
      </c>
      <c r="I34" s="12">
        <v>87</v>
      </c>
      <c r="J34" s="12">
        <v>85</v>
      </c>
      <c r="K34" s="12">
        <v>80</v>
      </c>
      <c r="L34" s="12">
        <v>80</v>
      </c>
      <c r="M34" s="12">
        <v>87</v>
      </c>
      <c r="N34" s="12">
        <v>85</v>
      </c>
      <c r="O34" s="12">
        <v>90</v>
      </c>
      <c r="P34" s="12"/>
      <c r="Q34" s="29">
        <f>AVERAGE(C34:P34)</f>
        <v>82.384615384615387</v>
      </c>
    </row>
    <row r="36" spans="1:17" ht="60" x14ac:dyDescent="0.25">
      <c r="A36" s="28" t="s">
        <v>27</v>
      </c>
      <c r="B36" s="28" t="s">
        <v>26</v>
      </c>
      <c r="C36" s="26" t="s">
        <v>25</v>
      </c>
      <c r="D36" s="25" t="s">
        <v>24</v>
      </c>
      <c r="E36" s="27" t="s">
        <v>23</v>
      </c>
      <c r="F36" s="23" t="s">
        <v>22</v>
      </c>
      <c r="G36" s="22" t="s">
        <v>21</v>
      </c>
      <c r="H36" t="s">
        <v>20</v>
      </c>
      <c r="J36" s="26" t="s">
        <v>19</v>
      </c>
      <c r="K36" s="25" t="s">
        <v>18</v>
      </c>
      <c r="L36" s="24" t="s">
        <v>17</v>
      </c>
      <c r="M36" s="23" t="s">
        <v>16</v>
      </c>
      <c r="N36" s="22" t="s">
        <v>15</v>
      </c>
    </row>
    <row r="37" spans="1:17" x14ac:dyDescent="0.25">
      <c r="A37" s="21">
        <v>1</v>
      </c>
      <c r="B37" s="20" t="s">
        <v>14</v>
      </c>
      <c r="C37" s="10">
        <f>(AB3/0.22)</f>
        <v>70.545454545454547</v>
      </c>
      <c r="D37" s="5">
        <f>AVERAGE(C20:O20)</f>
        <v>77.07692307692308</v>
      </c>
      <c r="E37" s="19">
        <v>70</v>
      </c>
      <c r="F37" s="16">
        <v>42.86</v>
      </c>
      <c r="G37" s="2">
        <f>((0.22*C37)+(0.43*D37)+(0.15*E37)+(0.2*F37))</f>
        <v>67.735076923076932</v>
      </c>
      <c r="I37" s="7"/>
      <c r="J37" s="6">
        <f>((C37*0.22)*(10/22))*(100/10)</f>
        <v>70.545454545454533</v>
      </c>
      <c r="K37" s="5">
        <f>AVERAGE(C20:O20)</f>
        <v>77.07692307692308</v>
      </c>
      <c r="L37" s="4">
        <f>(((C37*0.22)*(10/22))+(F37*0.15))*(100/25)</f>
        <v>53.934181818181813</v>
      </c>
      <c r="M37" s="3">
        <f>(((D37*0.43)*(20/43))+(F37*0.2))*(100/40)</f>
        <v>59.96846153846154</v>
      </c>
      <c r="N37" s="2">
        <f>(J37*0.1)+(K37*0.25)+(L37*0.25)+(M37*0.4)</f>
        <v>63.794706293706298</v>
      </c>
    </row>
    <row r="38" spans="1:17" x14ac:dyDescent="0.25">
      <c r="A38" s="21">
        <v>2</v>
      </c>
      <c r="B38" s="20" t="s">
        <v>13</v>
      </c>
      <c r="C38" s="10">
        <f>(AB4/0.22)</f>
        <v>78.409090909090907</v>
      </c>
      <c r="D38" s="5">
        <f>AVERAGE(C21:O21)</f>
        <v>83.615384615384613</v>
      </c>
      <c r="E38" s="19">
        <v>70</v>
      </c>
      <c r="F38" s="16">
        <v>79.28</v>
      </c>
      <c r="G38" s="2">
        <f>((0.22*C38)+(0.43*D38)+(0.15*E38)+(0.2*F38))</f>
        <v>79.560615384615375</v>
      </c>
      <c r="I38" s="7"/>
      <c r="J38" s="6">
        <f>((C38*0.22)*(10/22))*(100/10)</f>
        <v>78.409090909090907</v>
      </c>
      <c r="K38" s="5">
        <f>AVERAGE(C21:O21)</f>
        <v>83.615384615384613</v>
      </c>
      <c r="L38" s="4">
        <f>(((C38*0.22)*(10/22))+(F38*0.15))*(100/25)</f>
        <v>78.931636363636358</v>
      </c>
      <c r="M38" s="3">
        <f>(((D38*0.43)*(20/43))+(F38*0.2))*(100/40)</f>
        <v>81.447692307692307</v>
      </c>
      <c r="N38" s="2">
        <f>(J38*0.1)+(K38*0.25)+(L38*0.25)+(M38*0.4)</f>
        <v>81.056741258741255</v>
      </c>
    </row>
    <row r="39" spans="1:17" x14ac:dyDescent="0.25">
      <c r="A39" s="21">
        <v>3</v>
      </c>
      <c r="B39" s="20" t="s">
        <v>12</v>
      </c>
      <c r="C39" s="10">
        <f>(AB5/0.22)</f>
        <v>89.22727272727272</v>
      </c>
      <c r="D39" s="5">
        <f>AVERAGE(C22:O22)</f>
        <v>82.692307692307693</v>
      </c>
      <c r="E39" s="19">
        <v>70</v>
      </c>
      <c r="F39" s="16">
        <v>94.28</v>
      </c>
      <c r="G39" s="2">
        <f>((0.22*C39)+(0.43*D39)+(0.15*E39)+(0.2*F39))</f>
        <v>84.543692307692311</v>
      </c>
      <c r="I39" s="7"/>
      <c r="J39" s="6">
        <f>((C39*0.22)*(10/22))*(100/10)</f>
        <v>89.22727272727272</v>
      </c>
      <c r="K39" s="5">
        <f>AVERAGE(C22:O22)</f>
        <v>82.692307692307693</v>
      </c>
      <c r="L39" s="4">
        <f>(((C39*0.22)*(10/22))+(F39*0.15))*(100/25)</f>
        <v>92.258909090909086</v>
      </c>
      <c r="M39" s="3">
        <f>(((D39*0.43)*(20/43))+(F39*0.2))*(100/40)</f>
        <v>88.486153846153854</v>
      </c>
      <c r="N39" s="2">
        <f>(J39*0.1)+(K39*0.25)+(L39*0.25)+(M39*0.4)</f>
        <v>88.054993006993016</v>
      </c>
    </row>
    <row r="40" spans="1:17" x14ac:dyDescent="0.25">
      <c r="A40" s="21">
        <v>4</v>
      </c>
      <c r="B40" s="20" t="s">
        <v>11</v>
      </c>
      <c r="C40" s="10">
        <f>(AB6/0.22)</f>
        <v>84</v>
      </c>
      <c r="D40" s="5">
        <f>AVERAGE(C23:O23)</f>
        <v>83</v>
      </c>
      <c r="E40" s="19">
        <v>70</v>
      </c>
      <c r="F40" s="16">
        <v>80.709999999999994</v>
      </c>
      <c r="G40" s="2">
        <f>((0.22*C40)+(0.43*D40)+(0.15*E40)+(0.2*F40))</f>
        <v>80.811999999999998</v>
      </c>
      <c r="I40" s="7"/>
      <c r="J40" s="6">
        <f>((C40*0.22)*(10/22))*(100/10)</f>
        <v>84</v>
      </c>
      <c r="K40" s="5">
        <f>AVERAGE(C23:O23)</f>
        <v>83</v>
      </c>
      <c r="L40" s="4">
        <f>(((C40*0.22)*(10/22))+(F40*0.15))*(100/25)</f>
        <v>82.025999999999996</v>
      </c>
      <c r="M40" s="3">
        <f>(((D40*0.43)*(20/43))+(F40*0.2))*(100/40)</f>
        <v>81.85499999999999</v>
      </c>
      <c r="N40" s="2">
        <f>(J40*0.1)+(K40*0.25)+(L40*0.25)+(M40*0.4)</f>
        <v>82.398499999999984</v>
      </c>
    </row>
    <row r="41" spans="1:17" x14ac:dyDescent="0.25">
      <c r="A41" s="21">
        <v>5</v>
      </c>
      <c r="B41" s="20" t="s">
        <v>10</v>
      </c>
      <c r="C41" s="10">
        <f>(AB7/0.22)</f>
        <v>82.409090909090907</v>
      </c>
      <c r="D41" s="5">
        <f>AVERAGE(C24:O24)</f>
        <v>83</v>
      </c>
      <c r="E41" s="19">
        <v>68</v>
      </c>
      <c r="F41" s="16">
        <v>77.14</v>
      </c>
      <c r="G41" s="2">
        <f>((0.22*C41)+(0.43*D41)+(0.15*E41)+(0.2*F41))</f>
        <v>79.447999999999993</v>
      </c>
      <c r="I41" s="7"/>
      <c r="J41" s="6">
        <f>((C41*0.22)*(10/22))*(100/10)</f>
        <v>82.409090909090907</v>
      </c>
      <c r="K41" s="5">
        <f>AVERAGE(C24:O24)</f>
        <v>83</v>
      </c>
      <c r="L41" s="4">
        <f>(((C41*0.22)*(10/22))+(F41*0.15))*(100/25)</f>
        <v>79.24763636363636</v>
      </c>
      <c r="M41" s="3">
        <f>(((D41*0.43)*(20/43))+(F41*0.2))*(100/40)</f>
        <v>80.069999999999993</v>
      </c>
      <c r="N41" s="2">
        <f>(J41*0.1)+(K41*0.25)+(L41*0.25)+(M41*0.4)</f>
        <v>80.830818181818188</v>
      </c>
    </row>
    <row r="42" spans="1:17" x14ac:dyDescent="0.25">
      <c r="A42" s="21">
        <v>6</v>
      </c>
      <c r="B42" s="20" t="s">
        <v>9</v>
      </c>
      <c r="C42" s="10">
        <f>(AB8/0.22)</f>
        <v>83.181818181818173</v>
      </c>
      <c r="D42" s="5">
        <f>AVERAGE(C25:O25)</f>
        <v>81.615384615384613</v>
      </c>
      <c r="E42" s="19">
        <v>70</v>
      </c>
      <c r="F42" s="16">
        <v>73.569999999999993</v>
      </c>
      <c r="G42" s="2">
        <f>((0.22*C42)+(0.43*D42)+(0.15*E42)+(0.2*F42))</f>
        <v>78.608615384615376</v>
      </c>
      <c r="I42" s="7"/>
      <c r="J42" s="6">
        <f>((C42*0.22)*(10/22))*(100/10)</f>
        <v>83.181818181818159</v>
      </c>
      <c r="K42" s="5">
        <f>AVERAGE(C25:O25)</f>
        <v>81.615384615384613</v>
      </c>
      <c r="L42" s="4">
        <f>(((C42*0.22)*(10/22))+(F42*0.15))*(100/25)</f>
        <v>77.414727272727262</v>
      </c>
      <c r="M42" s="3">
        <f>(((D42*0.43)*(20/43))+(F42*0.2))*(100/40)</f>
        <v>77.592692307692303</v>
      </c>
      <c r="N42" s="2">
        <f>(J42*0.1)+(K42*0.25)+(L42*0.25)+(M42*0.4)</f>
        <v>79.11278671328671</v>
      </c>
    </row>
    <row r="43" spans="1:17" x14ac:dyDescent="0.25">
      <c r="A43" s="21">
        <v>7</v>
      </c>
      <c r="B43" s="20" t="s">
        <v>8</v>
      </c>
      <c r="C43" s="10">
        <f>(AB9/0.22)</f>
        <v>85.590909090909093</v>
      </c>
      <c r="D43" s="5">
        <f>AVERAGE(C26:O26)</f>
        <v>80.15384615384616</v>
      </c>
      <c r="E43" s="19">
        <v>67</v>
      </c>
      <c r="F43" s="16">
        <v>75.709999999999994</v>
      </c>
      <c r="G43" s="2">
        <f>((0.22*C43)+(0.43*D43)+(0.15*E43)+(0.2*F43))</f>
        <v>78.48815384615385</v>
      </c>
      <c r="I43" s="7"/>
      <c r="J43" s="6">
        <f>((C43*0.22)*(10/22))*(100/10)</f>
        <v>85.590909090909108</v>
      </c>
      <c r="K43" s="5">
        <f>AVERAGE(C26:O26)</f>
        <v>80.15384615384616</v>
      </c>
      <c r="L43" s="4">
        <f>(((C43*0.22)*(10/22))+(F43*0.15))*(100/25)</f>
        <v>79.662363636363636</v>
      </c>
      <c r="M43" s="3">
        <f>(((D43*0.43)*(20/43))+(F43*0.2))*(100/40)</f>
        <v>77.931923076923084</v>
      </c>
      <c r="N43" s="2">
        <f>(J43*0.1)+(K43*0.25)+(L43*0.25)+(M43*0.4)</f>
        <v>79.685912587412588</v>
      </c>
    </row>
    <row r="44" spans="1:17" x14ac:dyDescent="0.25">
      <c r="A44" s="21">
        <v>8</v>
      </c>
      <c r="B44" s="20" t="s">
        <v>7</v>
      </c>
      <c r="C44" s="10">
        <f>(AB10/0.22)</f>
        <v>82.5</v>
      </c>
      <c r="D44" s="5">
        <f>AVERAGE(C27:O27)</f>
        <v>82.615384615384613</v>
      </c>
      <c r="E44" s="19">
        <v>70</v>
      </c>
      <c r="F44" s="16">
        <v>88.57</v>
      </c>
      <c r="G44" s="2">
        <f>((0.22*C44)+(0.43*D44)+(0.15*E44)+(0.2*F44))</f>
        <v>81.888615384615377</v>
      </c>
      <c r="I44" s="7"/>
      <c r="J44" s="6">
        <f>((C44*0.22)*(10/22))*(100/10)</f>
        <v>82.499999999999986</v>
      </c>
      <c r="K44" s="5">
        <f>AVERAGE(C27:O27)</f>
        <v>82.615384615384613</v>
      </c>
      <c r="L44" s="4">
        <f>(((C44*0.22)*(10/22))+(F44*0.15))*(100/25)</f>
        <v>86.141999999999996</v>
      </c>
      <c r="M44" s="3">
        <f>(((D44*0.43)*(20/43))+(F44*0.2))*(100/40)</f>
        <v>85.592692307692303</v>
      </c>
      <c r="N44" s="2">
        <f>(J44*0.1)+(K44*0.25)+(L44*0.25)+(M44*0.4)</f>
        <v>84.676423076923072</v>
      </c>
    </row>
    <row r="45" spans="1:17" x14ac:dyDescent="0.25">
      <c r="A45" s="21">
        <v>9</v>
      </c>
      <c r="B45" s="20" t="s">
        <v>6</v>
      </c>
      <c r="C45" s="10">
        <f>(AB11/0.22)</f>
        <v>92.863636363636346</v>
      </c>
      <c r="D45" s="5">
        <f>AVERAGE(C28:O28)</f>
        <v>81.538461538461533</v>
      </c>
      <c r="E45" s="19">
        <v>88</v>
      </c>
      <c r="F45" s="16">
        <v>89.29</v>
      </c>
      <c r="G45" s="2">
        <f>((0.22*C45)+(0.43*D45)+(0.15*E45)+(0.2*F45))</f>
        <v>86.549538461538461</v>
      </c>
      <c r="I45" s="7"/>
      <c r="J45" s="6">
        <f>((C45*0.22)*(10/22))*(100/10)</f>
        <v>92.863636363636331</v>
      </c>
      <c r="K45" s="5">
        <f>AVERAGE(C28:O28)</f>
        <v>81.538461538461533</v>
      </c>
      <c r="L45" s="4">
        <f>(((C45*0.22)*(10/22))+(F45*0.15))*(100/25)</f>
        <v>90.719454545454539</v>
      </c>
      <c r="M45" s="3">
        <f>(((D45*0.43)*(20/43))+(F45*0.2))*(100/40)</f>
        <v>85.414230769230784</v>
      </c>
      <c r="N45" s="2">
        <f>(J45*0.1)+(K45*0.25)+(L45*0.25)+(M45*0.4)</f>
        <v>86.516534965034964</v>
      </c>
    </row>
    <row r="46" spans="1:17" x14ac:dyDescent="0.25">
      <c r="A46" s="21">
        <v>10</v>
      </c>
      <c r="B46" s="20" t="s">
        <v>5</v>
      </c>
      <c r="C46" s="10">
        <f>(AB12/0.22)</f>
        <v>83.863636363636374</v>
      </c>
      <c r="D46" s="5">
        <f>AVERAGE(C29:O29)</f>
        <v>82.615384615384613</v>
      </c>
      <c r="E46" s="19">
        <v>67</v>
      </c>
      <c r="F46" s="8">
        <v>77.14</v>
      </c>
      <c r="G46" s="2">
        <f>((0.22*C46)+(0.43*D46)+(0.15*E46)+(0.2*F46))</f>
        <v>79.452615384615385</v>
      </c>
      <c r="I46" s="7"/>
      <c r="J46" s="6">
        <f>((C46*0.22)*(10/22))*(100/10)</f>
        <v>83.863636363636374</v>
      </c>
      <c r="K46" s="5">
        <f>AVERAGE(C29:O29)</f>
        <v>82.615384615384613</v>
      </c>
      <c r="L46" s="4">
        <f>(((C46*0.22)*(10/22))+(F46*0.15))*(100/25)</f>
        <v>79.829454545454553</v>
      </c>
      <c r="M46" s="3">
        <f>(((D46*0.43)*(20/43))+(F46*0.2))*(100/40)</f>
        <v>79.8776923076923</v>
      </c>
      <c r="N46" s="2">
        <f>(J46*0.1)+(K46*0.25)+(L46*0.25)+(M46*0.4)</f>
        <v>80.94865034965035</v>
      </c>
    </row>
    <row r="47" spans="1:17" x14ac:dyDescent="0.25">
      <c r="A47" s="18">
        <v>11</v>
      </c>
      <c r="B47" s="17" t="s">
        <v>4</v>
      </c>
      <c r="C47" s="10">
        <f>(AB13/0.22)</f>
        <v>99.772727272727266</v>
      </c>
      <c r="D47" s="5">
        <f>AVERAGE(C30:O30)</f>
        <v>85.615384615384613</v>
      </c>
      <c r="E47" s="9">
        <v>100</v>
      </c>
      <c r="F47" s="16">
        <v>95.71</v>
      </c>
      <c r="G47" s="2">
        <f>((0.22*C47)+(0.43*D47)+(0.15*E47)+(0.2*F47))</f>
        <v>92.906615384615378</v>
      </c>
      <c r="I47" s="7"/>
      <c r="J47" s="6">
        <f>((C47*0.22)*(10/22))*(100/10)</f>
        <v>99.772727272727266</v>
      </c>
      <c r="K47" s="5">
        <f>AVERAGE(C30:O30)</f>
        <v>85.615384615384613</v>
      </c>
      <c r="L47" s="4">
        <f>(((C47*0.22)*(10/22))+(F47*0.15))*(100/25)</f>
        <v>97.335090909090894</v>
      </c>
      <c r="M47" s="3">
        <f>(((D47*0.43)*(20/43))+(F47*0.2))*(100/40)</f>
        <v>90.662692307692296</v>
      </c>
      <c r="N47" s="2">
        <f>(J47*0.1)+(K47*0.25)+(L47*0.25)+(M47*0.4)</f>
        <v>91.979968531468529</v>
      </c>
    </row>
    <row r="48" spans="1:17" x14ac:dyDescent="0.25">
      <c r="A48" s="12">
        <v>12</v>
      </c>
      <c r="B48" s="15" t="s">
        <v>3</v>
      </c>
      <c r="C48" s="10">
        <f>(AB14/0.22)</f>
        <v>82.86363636363636</v>
      </c>
      <c r="D48" s="5">
        <f>AVERAGE(C31:O31)</f>
        <v>83</v>
      </c>
      <c r="E48" s="9">
        <v>67</v>
      </c>
      <c r="F48" s="8">
        <v>55.71</v>
      </c>
      <c r="G48" s="2">
        <f>((0.22*C48)+(0.43*D48)+(0.15*E48)+(0.2*F48))</f>
        <v>75.111999999999995</v>
      </c>
      <c r="I48" s="7"/>
      <c r="J48" s="6">
        <f>((C48*0.22)*(10/22))*(100/10)</f>
        <v>82.863636363636374</v>
      </c>
      <c r="K48" s="5">
        <f>AVERAGE(C31:O31)</f>
        <v>83</v>
      </c>
      <c r="L48" s="4">
        <f>(((C48*0.22)*(10/22))+(F48*0.15))*(100/25)</f>
        <v>66.571454545454543</v>
      </c>
      <c r="M48" s="3">
        <f>(((D48*0.43)*(20/43))+(F48*0.2))*(100/40)</f>
        <v>69.35499999999999</v>
      </c>
      <c r="N48" s="2">
        <f>(J48*0.1)+(K48*0.25)+(L48*0.25)+(M48*0.4)</f>
        <v>73.421227272727265</v>
      </c>
    </row>
    <row r="49" spans="1:14" x14ac:dyDescent="0.25">
      <c r="A49" s="12">
        <v>13</v>
      </c>
      <c r="B49" s="15" t="s">
        <v>2</v>
      </c>
      <c r="C49" s="10">
        <f>(AB15/0.22)</f>
        <v>96.5</v>
      </c>
      <c r="D49" s="5">
        <f>AVERAGE(C32:O32)</f>
        <v>87.615384615384613</v>
      </c>
      <c r="E49" s="9">
        <v>80</v>
      </c>
      <c r="F49" s="8">
        <v>91.43</v>
      </c>
      <c r="G49" s="2">
        <f>((0.22*C49)+(0.43*D49)+(0.15*E49)+(0.2*F49))</f>
        <v>89.190615384615384</v>
      </c>
      <c r="I49" s="7"/>
      <c r="J49" s="6">
        <f>((C49*0.22)*(10/22))*(100/10)</f>
        <v>96.5</v>
      </c>
      <c r="K49" s="5">
        <f>AVERAGE(C32:O32)</f>
        <v>87.615384615384613</v>
      </c>
      <c r="L49" s="4">
        <f>(((C49*0.22)*(10/22))+(F49*0.15))*(100/25)</f>
        <v>93.457999999999998</v>
      </c>
      <c r="M49" s="3">
        <f>(((D49*0.43)*(20/43))+(F49*0.2))*(100/40)</f>
        <v>89.522692307692324</v>
      </c>
      <c r="N49" s="2">
        <f>(J49*0.1)+(K49*0.25)+(L49*0.25)+(M49*0.4)</f>
        <v>90.727423076923088</v>
      </c>
    </row>
    <row r="50" spans="1:14" x14ac:dyDescent="0.25">
      <c r="A50" s="14">
        <v>14</v>
      </c>
      <c r="B50" s="13" t="s">
        <v>1</v>
      </c>
      <c r="C50" s="10">
        <f>(AB16/0.22)</f>
        <v>88.545454545454533</v>
      </c>
      <c r="D50" s="5">
        <f>AVERAGE(C33:O33)</f>
        <v>85.461538461538467</v>
      </c>
      <c r="E50" s="9">
        <v>83</v>
      </c>
      <c r="F50" s="8">
        <v>78.569999999999993</v>
      </c>
      <c r="G50" s="2">
        <f>((0.22*C50)+(0.43*D50)+(0.15*E50)+(0.2*F50))</f>
        <v>84.392461538461532</v>
      </c>
      <c r="I50" s="7"/>
      <c r="J50" s="6">
        <f>((C50*0.22)*(10/22))*(100/10)</f>
        <v>88.545454545454533</v>
      </c>
      <c r="K50" s="5">
        <f>AVERAGE(C33:O33)</f>
        <v>85.461538461538467</v>
      </c>
      <c r="L50" s="4">
        <f>(((C50*0.22)*(10/22))+(F50*0.15))*(100/25)</f>
        <v>82.560181818181803</v>
      </c>
      <c r="M50" s="3">
        <f>(((D50*0.43)*(20/43))+(F50*0.2))*(100/40)</f>
        <v>82.015769230769223</v>
      </c>
      <c r="N50" s="2">
        <f>(J50*0.1)+(K50*0.25)+(L50*0.25)+(M50*0.4)</f>
        <v>83.666283216783214</v>
      </c>
    </row>
    <row r="51" spans="1:14" x14ac:dyDescent="0.25">
      <c r="A51" s="12">
        <v>15</v>
      </c>
      <c r="B51" s="11" t="s">
        <v>0</v>
      </c>
      <c r="C51" s="10">
        <f>(AB17/0.22)</f>
        <v>81.5</v>
      </c>
      <c r="D51" s="5">
        <f>AVERAGE(C34:O34)</f>
        <v>82.384615384615387</v>
      </c>
      <c r="E51" s="9">
        <v>70</v>
      </c>
      <c r="F51" s="8">
        <v>52.86</v>
      </c>
      <c r="G51" s="2">
        <f>((0.22*C51)+(0.43*D51)+(0.15*E51)+(0.2*F51))</f>
        <v>74.427384615384611</v>
      </c>
      <c r="I51" s="7"/>
      <c r="J51" s="6">
        <f>((C51*0.22)*(10/22))*(100/10)</f>
        <v>81.5</v>
      </c>
      <c r="K51" s="5">
        <f>AVERAGE(C34:O34)</f>
        <v>82.384615384615387</v>
      </c>
      <c r="L51" s="4">
        <f>(((C51*0.22)*(10/22))+(F51*0.15))*(100/25)</f>
        <v>64.316000000000003</v>
      </c>
      <c r="M51" s="3">
        <f>(((D51*0.43)*(20/43))+(F51*0.2))*(100/40)</f>
        <v>67.622307692307686</v>
      </c>
      <c r="N51" s="2">
        <f>(J51*0.1)+(K51*0.25)+(L51*0.25)+(M51*0.4)</f>
        <v>71.874076923076927</v>
      </c>
    </row>
    <row r="52" spans="1:14" x14ac:dyDescent="0.25">
      <c r="C52" s="1"/>
    </row>
  </sheetData>
  <pageMargins left="0.75" right="0.75" top="1" bottom="1" header="0.5" footer="0.5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39054</dc:creator>
  <cp:lastModifiedBy>39054</cp:lastModifiedBy>
  <dcterms:created xsi:type="dcterms:W3CDTF">2026-08-04T04:56:43Z</dcterms:created>
  <dcterms:modified xsi:type="dcterms:W3CDTF">2026-08-04T04:57:05Z</dcterms:modified>
</cp:coreProperties>
</file>