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raktikum Biokimia\Nilai EAS\"/>
    </mc:Choice>
  </mc:AlternateContent>
  <xr:revisionPtr revIDLastSave="0" documentId="8_{E18CE315-A48E-4F02-BF37-3E75CBE26147}" xr6:coauthVersionLast="47" xr6:coauthVersionMax="47" xr10:uidLastSave="{00000000-0000-0000-0000-000000000000}"/>
  <bookViews>
    <workbookView xWindow="-120" yWindow="-120" windowWidth="20730" windowHeight="11160" xr2:uid="{BCA6B076-8199-46E4-9A09-66AC8A10689B}"/>
  </bookViews>
  <sheets>
    <sheet name="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1" l="1"/>
  <c r="Y3" i="1"/>
  <c r="Z3" i="1"/>
  <c r="AA3" i="1"/>
  <c r="AB3" i="1" s="1"/>
  <c r="X4" i="1"/>
  <c r="Y4" i="1"/>
  <c r="AB4" i="1" s="1"/>
  <c r="Z4" i="1"/>
  <c r="AA4" i="1"/>
  <c r="X5" i="1"/>
  <c r="Y5" i="1"/>
  <c r="Z5" i="1"/>
  <c r="AA5" i="1"/>
  <c r="AB5" i="1" s="1"/>
  <c r="X6" i="1"/>
  <c r="Y6" i="1"/>
  <c r="AB6" i="1" s="1"/>
  <c r="Z6" i="1"/>
  <c r="AA6" i="1"/>
  <c r="X7" i="1"/>
  <c r="Y7" i="1"/>
  <c r="Z7" i="1"/>
  <c r="AA7" i="1"/>
  <c r="AB7" i="1" s="1"/>
  <c r="X8" i="1"/>
  <c r="Y8" i="1"/>
  <c r="AB8" i="1" s="1"/>
  <c r="Z8" i="1"/>
  <c r="AA8" i="1"/>
  <c r="X9" i="1"/>
  <c r="Y9" i="1"/>
  <c r="Z9" i="1"/>
  <c r="AA9" i="1"/>
  <c r="AB9" i="1" s="1"/>
  <c r="X10" i="1"/>
  <c r="Y10" i="1"/>
  <c r="AB10" i="1" s="1"/>
  <c r="Z10" i="1"/>
  <c r="AA10" i="1"/>
  <c r="X11" i="1"/>
  <c r="Y11" i="1"/>
  <c r="Z11" i="1"/>
  <c r="AA11" i="1"/>
  <c r="AB11" i="1" s="1"/>
  <c r="Q15" i="1"/>
  <c r="Q16" i="1"/>
  <c r="Q17" i="1"/>
  <c r="Q18" i="1"/>
  <c r="Q19" i="1"/>
  <c r="Q20" i="1"/>
  <c r="Q21" i="1"/>
  <c r="Q22" i="1"/>
  <c r="Q23" i="1"/>
  <c r="D27" i="1"/>
  <c r="L27" i="1" s="1"/>
  <c r="J27" i="1"/>
  <c r="D28" i="1"/>
  <c r="L28" i="1" s="1"/>
  <c r="J28" i="1"/>
  <c r="D29" i="1"/>
  <c r="L29" i="1" s="1"/>
  <c r="J29" i="1"/>
  <c r="D30" i="1"/>
  <c r="L30" i="1" s="1"/>
  <c r="J30" i="1"/>
  <c r="D31" i="1"/>
  <c r="L31" i="1" s="1"/>
  <c r="J31" i="1"/>
  <c r="D32" i="1"/>
  <c r="L32" i="1" s="1"/>
  <c r="J32" i="1"/>
  <c r="D33" i="1"/>
  <c r="L33" i="1" s="1"/>
  <c r="J33" i="1"/>
  <c r="D34" i="1"/>
  <c r="L34" i="1" s="1"/>
  <c r="J34" i="1"/>
  <c r="D35" i="1"/>
  <c r="L35" i="1" s="1"/>
  <c r="J35" i="1"/>
  <c r="C35" i="1" l="1"/>
  <c r="AC11" i="1"/>
  <c r="AC9" i="1"/>
  <c r="C33" i="1"/>
  <c r="C29" i="1"/>
  <c r="AC5" i="1"/>
  <c r="AC8" i="1"/>
  <c r="C32" i="1"/>
  <c r="AC4" i="1"/>
  <c r="C28" i="1"/>
  <c r="C31" i="1"/>
  <c r="AC7" i="1"/>
  <c r="AC3" i="1"/>
  <c r="C27" i="1"/>
  <c r="AC10" i="1"/>
  <c r="C34" i="1"/>
  <c r="AC6" i="1"/>
  <c r="C30" i="1"/>
  <c r="K34" i="1" l="1"/>
  <c r="G34" i="1"/>
  <c r="I34" i="1"/>
  <c r="M34" i="1" s="1"/>
  <c r="K33" i="1"/>
  <c r="G33" i="1"/>
  <c r="I33" i="1"/>
  <c r="K31" i="1"/>
  <c r="G31" i="1"/>
  <c r="I31" i="1"/>
  <c r="K27" i="1"/>
  <c r="G27" i="1"/>
  <c r="I27" i="1"/>
  <c r="M27" i="1" s="1"/>
  <c r="K32" i="1"/>
  <c r="G32" i="1"/>
  <c r="I32" i="1"/>
  <c r="M32" i="1" s="1"/>
  <c r="K30" i="1"/>
  <c r="G30" i="1"/>
  <c r="I30" i="1"/>
  <c r="K28" i="1"/>
  <c r="G28" i="1"/>
  <c r="I28" i="1"/>
  <c r="K29" i="1"/>
  <c r="G29" i="1"/>
  <c r="I29" i="1"/>
  <c r="M29" i="1" s="1"/>
  <c r="K35" i="1"/>
  <c r="G35" i="1"/>
  <c r="I35" i="1"/>
  <c r="M35" i="1" s="1"/>
  <c r="M33" i="1" l="1"/>
  <c r="M30" i="1"/>
  <c r="M28" i="1"/>
  <c r="M31" i="1"/>
</calcChain>
</file>

<file path=xl/sharedStrings.xml><?xml version="1.0" encoding="utf-8"?>
<sst xmlns="http://schemas.openxmlformats.org/spreadsheetml/2006/main" count="85" uniqueCount="62">
  <si>
    <t>FILDZAH GHAISSANI BAHAR</t>
  </si>
  <si>
    <t>DINDA RESTY SUGIARTO</t>
  </si>
  <si>
    <t>NAZLIA AQILA PUTRI</t>
  </si>
  <si>
    <t>ELSA JULIA PALICA</t>
  </si>
  <si>
    <t>LEVY NOVIA SYAFITRI</t>
  </si>
  <si>
    <t xml:space="preserve">MERRYANNE WIRAWAN </t>
  </si>
  <si>
    <t>LYDIA CHALISA FAHMA</t>
  </si>
  <si>
    <t>SITI ASYFIYAH</t>
  </si>
  <si>
    <t>DZULIA ANANDA</t>
  </si>
  <si>
    <t>Nilai Akumulasi</t>
  </si>
  <si>
    <t>EAS (40%)</t>
  </si>
  <si>
    <t>ETS (25%)</t>
  </si>
  <si>
    <t>Nilai Tugas (25%)</t>
  </si>
  <si>
    <t>Nilai Keaktifan total (10%)</t>
  </si>
  <si>
    <t>Nilai Huruf</t>
  </si>
  <si>
    <t>EAS (20%)</t>
  </si>
  <si>
    <t>ETS (15%)</t>
  </si>
  <si>
    <t>Nilai Tugas (43%)</t>
  </si>
  <si>
    <t>Nilai Keaktifan total (22%)</t>
  </si>
  <si>
    <t>Nama Mahasiswa</t>
  </si>
  <si>
    <t>No</t>
  </si>
  <si>
    <t>Laporan 14</t>
  </si>
  <si>
    <t>Laporan 13</t>
  </si>
  <si>
    <t>Laporan 12</t>
  </si>
  <si>
    <t>Laporan 11</t>
  </si>
  <si>
    <t>Laporan 10</t>
  </si>
  <si>
    <t>Laporan 9</t>
  </si>
  <si>
    <t>Laporan 8</t>
  </si>
  <si>
    <t>Laporan 7</t>
  </si>
  <si>
    <t>Laporan 6</t>
  </si>
  <si>
    <t>Laporan 5</t>
  </si>
  <si>
    <t>Laporan 4</t>
  </si>
  <si>
    <t>Laporan 3</t>
  </si>
  <si>
    <t>Laporan 2</t>
  </si>
  <si>
    <t>Laporan 1</t>
  </si>
  <si>
    <t>Nilai Keaktifan total</t>
  </si>
  <si>
    <t>Rerata nilai keaktifan</t>
  </si>
  <si>
    <t>Bobot Keaktifan 4</t>
  </si>
  <si>
    <t>Bobot Keaktifan 3</t>
  </si>
  <si>
    <t>Bobot Keaktifan 2</t>
  </si>
  <si>
    <t>Bobot Keaktifan 1</t>
  </si>
  <si>
    <t>Nilai Kuis 4</t>
  </si>
  <si>
    <t>Nilai Kuis 3</t>
  </si>
  <si>
    <t>Nilai Kuis 2</t>
  </si>
  <si>
    <t>Nilai Kuis 1</t>
  </si>
  <si>
    <t>Total Skor Pert. 12</t>
  </si>
  <si>
    <t>Total Skor Pert. 11</t>
  </si>
  <si>
    <t>Total Skor Pert. 10</t>
  </si>
  <si>
    <t>Total Skor Pert. 9</t>
  </si>
  <si>
    <t>Total Skor Pert. 8</t>
  </si>
  <si>
    <t>Total Skor Pert. 7</t>
  </si>
  <si>
    <t>Total Skor Pert. 6</t>
  </si>
  <si>
    <t>Total Skor Pert. 5</t>
  </si>
  <si>
    <t>Total Skor Pert. 4</t>
  </si>
  <si>
    <t>Total Skor Pert. 3</t>
  </si>
  <si>
    <t xml:space="preserve">Total Skor Pert. 2  </t>
  </si>
  <si>
    <t>Total Skor Pert. 1    (1-20)</t>
  </si>
  <si>
    <t>Kesiapan/Modul (1-4)</t>
  </si>
  <si>
    <t>Kepatuhan SOP (1-4)</t>
  </si>
  <si>
    <t>Kerja Sama (1-4)</t>
  </si>
  <si>
    <t>Inisiatif Bertanya (1-4)</t>
  </si>
  <si>
    <t>Partisipasi 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</si>
</sst>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Lucida Sans Unicode"/>
      <family val="2"/>
    </font>
  </fonts>
  <fills count="10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2" borderId="1" xfId="0" applyNumberFormat="1" applyFill="1" applyBorder="1" applyAlignment="1">
      <alignment wrapText="1"/>
    </xf>
    <xf numFmtId="1" fontId="0" fillId="3" borderId="0" xfId="0" applyNumberFormat="1" applyFill="1"/>
    <xf numFmtId="1" fontId="0" fillId="4" borderId="0" xfId="0" applyNumberFormat="1" applyFill="1"/>
    <xf numFmtId="1" fontId="0" fillId="5" borderId="1" xfId="0" applyNumberFormat="1" applyFill="1" applyBorder="1"/>
    <xf numFmtId="1" fontId="0" fillId="6" borderId="0" xfId="0" applyNumberFormat="1" applyFill="1"/>
    <xf numFmtId="0" fontId="0" fillId="3" borderId="1" xfId="0" applyFill="1" applyBorder="1"/>
    <xf numFmtId="0" fontId="0" fillId="7" borderId="1" xfId="0" applyFill="1" applyBorder="1" applyAlignment="1">
      <alignment wrapText="1"/>
    </xf>
    <xf numFmtId="2" fontId="0" fillId="5" borderId="1" xfId="0" applyNumberFormat="1" applyFill="1" applyBorder="1"/>
    <xf numFmtId="0" fontId="0" fillId="6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64" fontId="0" fillId="5" borderId="1" xfId="0" applyNumberFormat="1" applyFill="1" applyBorder="1"/>
    <xf numFmtId="0" fontId="0" fillId="0" borderId="0" xfId="0" applyAlignment="1">
      <alignment wrapText="1"/>
    </xf>
    <xf numFmtId="164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/>
    <xf numFmtId="0" fontId="0" fillId="9" borderId="1" xfId="0" applyFill="1" applyBorder="1"/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ACF3-7BD7-4892-9593-DB8753EE977E}">
  <dimension ref="A2:AE35"/>
  <sheetViews>
    <sheetView tabSelected="1" topLeftCell="A18" workbookViewId="0">
      <pane xSplit="2" topLeftCell="C1" activePane="topRight" state="frozen"/>
      <selection pane="topRight" activeCell="I26" sqref="I26:M27"/>
    </sheetView>
  </sheetViews>
  <sheetFormatPr defaultRowHeight="15" x14ac:dyDescent="0.25"/>
  <cols>
    <col min="2" max="2" width="20.7109375" bestFit="1" customWidth="1"/>
  </cols>
  <sheetData>
    <row r="2" spans="1:31" ht="60" x14ac:dyDescent="0.25">
      <c r="A2" s="21" t="s">
        <v>20</v>
      </c>
      <c r="B2" s="21" t="s">
        <v>19</v>
      </c>
      <c r="C2" s="29" t="s">
        <v>61</v>
      </c>
      <c r="D2" s="29" t="s">
        <v>60</v>
      </c>
      <c r="E2" s="29" t="s">
        <v>59</v>
      </c>
      <c r="F2" s="29" t="s">
        <v>58</v>
      </c>
      <c r="G2" s="29" t="s">
        <v>57</v>
      </c>
      <c r="H2" s="29" t="s">
        <v>56</v>
      </c>
      <c r="I2" s="29" t="s">
        <v>55</v>
      </c>
      <c r="J2" s="29" t="s">
        <v>54</v>
      </c>
      <c r="K2" s="29" t="s">
        <v>53</v>
      </c>
      <c r="L2" s="29" t="s">
        <v>52</v>
      </c>
      <c r="M2" s="29" t="s">
        <v>51</v>
      </c>
      <c r="N2" s="29" t="s">
        <v>50</v>
      </c>
      <c r="O2" s="29" t="s">
        <v>49</v>
      </c>
      <c r="P2" s="29" t="s">
        <v>48</v>
      </c>
      <c r="Q2" s="29" t="s">
        <v>47</v>
      </c>
      <c r="R2" s="29" t="s">
        <v>46</v>
      </c>
      <c r="S2" s="29" t="s">
        <v>45</v>
      </c>
      <c r="T2" s="30" t="s">
        <v>44</v>
      </c>
      <c r="U2" s="30" t="s">
        <v>43</v>
      </c>
      <c r="V2" s="30" t="s">
        <v>42</v>
      </c>
      <c r="W2" s="30" t="s">
        <v>41</v>
      </c>
      <c r="X2" s="29" t="s">
        <v>40</v>
      </c>
      <c r="Y2" s="29" t="s">
        <v>39</v>
      </c>
      <c r="Z2" s="29" t="s">
        <v>38</v>
      </c>
      <c r="AA2" s="29" t="s">
        <v>37</v>
      </c>
      <c r="AB2" s="28" t="s">
        <v>36</v>
      </c>
      <c r="AC2" s="16" t="s">
        <v>35</v>
      </c>
      <c r="AD2" s="11"/>
      <c r="AE2" s="11"/>
    </row>
    <row r="3" spans="1:31" x14ac:dyDescent="0.25">
      <c r="A3" s="11">
        <v>1</v>
      </c>
      <c r="B3" s="10" t="s">
        <v>8</v>
      </c>
      <c r="C3" s="11">
        <v>4</v>
      </c>
      <c r="D3" s="11">
        <v>4</v>
      </c>
      <c r="E3" s="11">
        <v>4</v>
      </c>
      <c r="F3" s="11">
        <v>3</v>
      </c>
      <c r="G3" s="11">
        <v>4</v>
      </c>
      <c r="H3" s="11">
        <v>19</v>
      </c>
      <c r="I3" s="11">
        <v>20</v>
      </c>
      <c r="J3" s="11">
        <v>20</v>
      </c>
      <c r="K3" s="11">
        <v>20</v>
      </c>
      <c r="L3" s="11">
        <v>19</v>
      </c>
      <c r="M3" s="11">
        <v>20</v>
      </c>
      <c r="N3" s="11">
        <v>20</v>
      </c>
      <c r="O3" s="11">
        <v>20</v>
      </c>
      <c r="P3" s="11">
        <v>20</v>
      </c>
      <c r="Q3" s="11">
        <v>20</v>
      </c>
      <c r="R3" s="11">
        <v>19</v>
      </c>
      <c r="S3" s="11">
        <v>20</v>
      </c>
      <c r="T3" s="27">
        <v>90</v>
      </c>
      <c r="U3" s="27">
        <v>60</v>
      </c>
      <c r="V3" s="27">
        <v>70</v>
      </c>
      <c r="W3" s="27">
        <v>70</v>
      </c>
      <c r="X3" s="11">
        <f>((((H3/20)*100)*0.01)+(T3*0.02))</f>
        <v>2.75</v>
      </c>
      <c r="Y3" s="11">
        <f>((((I3/20)*100)*0.02)+(U3*0.04))</f>
        <v>4.4000000000000004</v>
      </c>
      <c r="Z3" s="11">
        <f>((((N3/20)*100)*0.01)+(V3*0.01))</f>
        <v>1.7000000000000002</v>
      </c>
      <c r="AA3" s="11">
        <f>((((O3/20)*100)*0.01)+(W3*0.01))</f>
        <v>1.7000000000000002</v>
      </c>
      <c r="AB3" s="26">
        <f>((X3+Y3+(((J3/20)*100)*0.01)+(((K3/20)*100)*0.01)+(((L3/20)*100)*0.01)+(((M3/20)*100)*0.01)+Z3+AA3+(((P3/20)*100)*0.01)+(((Q3/20)*100)*0.02)+(((R3/20)*100)*0.01)+(((S3/20)*100)*0.01)))</f>
        <v>19.45</v>
      </c>
      <c r="AC3" s="9">
        <f>(AB3/0.22)</f>
        <v>88.409090909090907</v>
      </c>
      <c r="AD3" s="11"/>
      <c r="AE3" s="11"/>
    </row>
    <row r="4" spans="1:31" x14ac:dyDescent="0.25">
      <c r="A4" s="11">
        <v>2</v>
      </c>
      <c r="B4" s="10" t="s">
        <v>7</v>
      </c>
      <c r="C4" s="11">
        <v>3</v>
      </c>
      <c r="D4" s="11">
        <v>3</v>
      </c>
      <c r="E4" s="11">
        <v>4</v>
      </c>
      <c r="F4" s="11">
        <v>4</v>
      </c>
      <c r="G4" s="11">
        <v>4</v>
      </c>
      <c r="H4" s="11">
        <v>18</v>
      </c>
      <c r="I4" s="11">
        <v>18</v>
      </c>
      <c r="J4" s="11">
        <v>18</v>
      </c>
      <c r="K4" s="11">
        <v>17</v>
      </c>
      <c r="L4" s="11">
        <v>18</v>
      </c>
      <c r="M4" s="11">
        <v>18</v>
      </c>
      <c r="N4" s="11">
        <v>18</v>
      </c>
      <c r="O4" s="11">
        <v>18</v>
      </c>
      <c r="P4" s="11">
        <v>17</v>
      </c>
      <c r="Q4" s="11">
        <v>18</v>
      </c>
      <c r="R4" s="11">
        <v>18</v>
      </c>
      <c r="S4" s="11">
        <v>18</v>
      </c>
      <c r="T4" s="27">
        <v>100</v>
      </c>
      <c r="U4" s="27">
        <v>60</v>
      </c>
      <c r="V4" s="27">
        <v>90</v>
      </c>
      <c r="W4" s="27">
        <v>90</v>
      </c>
      <c r="X4" s="11">
        <f>((((H4/20)*100)*0.01)+(T4*0.02))</f>
        <v>2.9</v>
      </c>
      <c r="Y4" s="11">
        <f>((((H4/20)*100)*0.02)+(U4*0.04))</f>
        <v>4.2</v>
      </c>
      <c r="Z4" s="11">
        <f>((((H4/20)*100)*0.01)+(V4*0.01))</f>
        <v>1.8</v>
      </c>
      <c r="AA4" s="11">
        <f>((((H4/20)*100)*0.01)+(W4*0.01))</f>
        <v>1.8</v>
      </c>
      <c r="AB4" s="26">
        <f>((X4+Y4+(((J4/20)*100)*0.01)+(((K4/20)*100)*0.01)+(((L4/20)*100)*0.01)+(((M4/20)*100)*0.01)+Z4+AA4+(((P4/20)*100)*0.01)+(((Q4/20)*100)*0.02)+(((R4/20)*100)*0.01)+(((S4/20)*100)*0.01)))</f>
        <v>18.7</v>
      </c>
      <c r="AC4" s="9">
        <f>(AB4/0.22)</f>
        <v>85</v>
      </c>
      <c r="AD4" s="11"/>
      <c r="AE4" s="11"/>
    </row>
    <row r="5" spans="1:31" x14ac:dyDescent="0.25">
      <c r="A5" s="11">
        <v>3</v>
      </c>
      <c r="B5" s="10" t="s">
        <v>6</v>
      </c>
      <c r="C5" s="11">
        <v>4</v>
      </c>
      <c r="D5" s="11">
        <v>3</v>
      </c>
      <c r="E5" s="11">
        <v>4</v>
      </c>
      <c r="F5" s="11">
        <v>4</v>
      </c>
      <c r="G5" s="11">
        <v>4</v>
      </c>
      <c r="H5" s="11">
        <v>19</v>
      </c>
      <c r="I5" s="11">
        <v>18</v>
      </c>
      <c r="J5" s="11">
        <v>18</v>
      </c>
      <c r="K5" s="11">
        <v>18</v>
      </c>
      <c r="L5" s="11">
        <v>19</v>
      </c>
      <c r="M5" s="11">
        <v>17</v>
      </c>
      <c r="N5" s="11">
        <v>18</v>
      </c>
      <c r="O5" s="11">
        <v>18</v>
      </c>
      <c r="P5" s="11">
        <v>18</v>
      </c>
      <c r="Q5" s="11">
        <v>18</v>
      </c>
      <c r="R5" s="11">
        <v>18</v>
      </c>
      <c r="S5" s="11">
        <v>18</v>
      </c>
      <c r="T5" s="27">
        <v>80</v>
      </c>
      <c r="U5" s="27">
        <v>66</v>
      </c>
      <c r="V5" s="27">
        <v>90</v>
      </c>
      <c r="W5" s="27">
        <v>90</v>
      </c>
      <c r="X5" s="11">
        <f>((((H5/20)*100)*0.01)+(T5*0.02))</f>
        <v>2.5500000000000003</v>
      </c>
      <c r="Y5" s="11">
        <f>((((H5/20)*100)*0.02)+(U5*0.04))</f>
        <v>4.54</v>
      </c>
      <c r="Z5" s="11">
        <f>((((H5/20)*100)*0.01)+(V5*0.01))</f>
        <v>1.85</v>
      </c>
      <c r="AA5" s="11">
        <f>((((H5/20)*100)*0.01)+(W5*0.01))</f>
        <v>1.85</v>
      </c>
      <c r="AB5" s="26">
        <f>((X5+Y5+(((J5/20)*100)*0.01)+(((K5/20)*100)*0.01)+(((L5/20)*100)*0.01)+(((M5/20)*100)*0.01)+Z5+AA5+(((P5/20)*100)*0.01)+(((Q5/20)*100)*0.02)+(((R5/20)*100)*0.01)+(((S5/20)*100)*0.01)))</f>
        <v>18.889999999999997</v>
      </c>
      <c r="AC5" s="9">
        <f>(AB5/0.22)</f>
        <v>85.863636363636346</v>
      </c>
      <c r="AD5" s="11"/>
      <c r="AE5" s="11"/>
    </row>
    <row r="6" spans="1:31" x14ac:dyDescent="0.25">
      <c r="A6" s="11">
        <v>4</v>
      </c>
      <c r="B6" s="10" t="s">
        <v>5</v>
      </c>
      <c r="C6" s="11">
        <v>3</v>
      </c>
      <c r="D6" s="11">
        <v>3</v>
      </c>
      <c r="E6" s="11">
        <v>4</v>
      </c>
      <c r="F6" s="11">
        <v>4</v>
      </c>
      <c r="G6" s="11">
        <v>4</v>
      </c>
      <c r="H6" s="11">
        <v>18</v>
      </c>
      <c r="I6" s="11">
        <v>20</v>
      </c>
      <c r="J6" s="11">
        <v>20</v>
      </c>
      <c r="K6" s="11">
        <v>20</v>
      </c>
      <c r="L6" s="11">
        <v>19</v>
      </c>
      <c r="M6" s="11">
        <v>20</v>
      </c>
      <c r="N6" s="11">
        <v>20</v>
      </c>
      <c r="O6" s="11">
        <v>20</v>
      </c>
      <c r="P6" s="11">
        <v>20</v>
      </c>
      <c r="Q6" s="11">
        <v>20</v>
      </c>
      <c r="R6" s="11">
        <v>19</v>
      </c>
      <c r="S6" s="11">
        <v>20</v>
      </c>
      <c r="T6" s="27">
        <v>70</v>
      </c>
      <c r="U6" s="27">
        <v>60</v>
      </c>
      <c r="V6" s="27">
        <v>100</v>
      </c>
      <c r="W6" s="27">
        <v>100</v>
      </c>
      <c r="X6" s="11">
        <f>((((H6/20)*100)*0.01)+(T6*0.02))</f>
        <v>2.3000000000000003</v>
      </c>
      <c r="Y6" s="11">
        <f>((((H6/20)*100)*0.02)+(U6*0.04))</f>
        <v>4.2</v>
      </c>
      <c r="Z6" s="11">
        <f>((((H6/20)*100)*0.01)+(V6*0.01))</f>
        <v>1.9</v>
      </c>
      <c r="AA6" s="11">
        <f>((((H6/20)*100)*0.01)+(W6*0.01))</f>
        <v>1.9</v>
      </c>
      <c r="AB6" s="26">
        <f>((X6+Y6+(((J6/20)*100)*0.01)+(((K6/20)*100)*0.01)+(((L6/20)*100)*0.01)+(((M6/20)*100)*0.01)+Z6+AA6+(((P6/20)*100)*0.01)+(((Q6/20)*100)*0.02)+(((R6/20)*100)*0.01)+(((S6/20)*100)*0.01)))</f>
        <v>19.2</v>
      </c>
      <c r="AC6" s="9">
        <f>(AB6/0.22)</f>
        <v>87.272727272727266</v>
      </c>
      <c r="AD6" s="11"/>
      <c r="AE6" s="11"/>
    </row>
    <row r="7" spans="1:31" x14ac:dyDescent="0.25">
      <c r="A7" s="11">
        <v>5</v>
      </c>
      <c r="B7" s="10" t="s">
        <v>4</v>
      </c>
      <c r="C7" s="11">
        <v>4</v>
      </c>
      <c r="D7" s="11">
        <v>4</v>
      </c>
      <c r="E7" s="11">
        <v>4</v>
      </c>
      <c r="F7" s="11">
        <v>3</v>
      </c>
      <c r="G7" s="11">
        <v>4</v>
      </c>
      <c r="H7" s="11">
        <v>19</v>
      </c>
      <c r="I7" s="11">
        <v>20</v>
      </c>
      <c r="J7" s="11">
        <v>20</v>
      </c>
      <c r="K7" s="11">
        <v>20</v>
      </c>
      <c r="L7" s="11">
        <v>20</v>
      </c>
      <c r="M7" s="11">
        <v>19</v>
      </c>
      <c r="N7" s="11">
        <v>20</v>
      </c>
      <c r="O7" s="11">
        <v>20</v>
      </c>
      <c r="P7" s="11">
        <v>20</v>
      </c>
      <c r="Q7" s="11">
        <v>19</v>
      </c>
      <c r="R7" s="11">
        <v>20</v>
      </c>
      <c r="S7" s="11">
        <v>20</v>
      </c>
      <c r="T7" s="27">
        <v>50</v>
      </c>
      <c r="U7" s="27">
        <v>90</v>
      </c>
      <c r="V7" s="27">
        <v>70</v>
      </c>
      <c r="W7" s="27">
        <v>70</v>
      </c>
      <c r="X7" s="11">
        <f>((((H7/20)*100)*0.01)+(T7*0.02))</f>
        <v>1.9500000000000002</v>
      </c>
      <c r="Y7" s="11">
        <f>((((H7/20)*100)*0.02)+(U7*0.04))</f>
        <v>5.5</v>
      </c>
      <c r="Z7" s="11">
        <f>((((H7/20)*100)*0.01)+(V7*0.01))</f>
        <v>1.6500000000000001</v>
      </c>
      <c r="AA7" s="11">
        <f>((((H7/20)*100)*0.01)+(W7*0.01))</f>
        <v>1.6500000000000001</v>
      </c>
      <c r="AB7" s="26">
        <f>((X7+Y7+(((J7/20)*100)*0.01)+(((K7/20)*100)*0.01)+(((L7/20)*100)*0.01)+(((M7/20)*100)*0.01)+Z7+AA7+(((P7/20)*100)*0.01)+(((Q7/20)*100)*0.02)+(((R7/20)*100)*0.01)+(((S7/20)*100)*0.01)))</f>
        <v>19.599999999999998</v>
      </c>
      <c r="AC7" s="9">
        <f>(AB7/0.22)</f>
        <v>89.090909090909079</v>
      </c>
      <c r="AD7" s="11"/>
      <c r="AE7" s="11"/>
    </row>
    <row r="8" spans="1:31" x14ac:dyDescent="0.25">
      <c r="A8" s="11">
        <v>6</v>
      </c>
      <c r="B8" s="10" t="s">
        <v>3</v>
      </c>
      <c r="C8" s="11">
        <v>3</v>
      </c>
      <c r="D8" s="11">
        <v>3</v>
      </c>
      <c r="E8" s="11">
        <v>4</v>
      </c>
      <c r="F8" s="11">
        <v>4</v>
      </c>
      <c r="G8" s="11">
        <v>4</v>
      </c>
      <c r="H8" s="11">
        <v>18</v>
      </c>
      <c r="I8" s="11">
        <v>18</v>
      </c>
      <c r="J8" s="11">
        <v>18</v>
      </c>
      <c r="K8" s="11">
        <v>19</v>
      </c>
      <c r="L8" s="11">
        <v>19</v>
      </c>
      <c r="M8" s="11">
        <v>18</v>
      </c>
      <c r="N8" s="11">
        <v>18</v>
      </c>
      <c r="O8" s="11">
        <v>18</v>
      </c>
      <c r="P8" s="11">
        <v>18</v>
      </c>
      <c r="Q8" s="11">
        <v>18</v>
      </c>
      <c r="R8" s="11">
        <v>18</v>
      </c>
      <c r="S8" s="11">
        <v>18</v>
      </c>
      <c r="T8" s="27">
        <v>60</v>
      </c>
      <c r="U8" s="27">
        <v>90</v>
      </c>
      <c r="V8" s="27">
        <v>70</v>
      </c>
      <c r="W8" s="27">
        <v>70</v>
      </c>
      <c r="X8" s="11">
        <f>((((H8/20)*100)*0.01)+(T8*0.02))</f>
        <v>2.1</v>
      </c>
      <c r="Y8" s="11">
        <f>((((H8/20)*100)*0.02)+(U8*0.04))</f>
        <v>5.4</v>
      </c>
      <c r="Z8" s="11">
        <f>((((H8/20)*100)*0.01)+(V8*0.01))</f>
        <v>1.6</v>
      </c>
      <c r="AA8" s="11">
        <f>((((H8/20)*100)*0.01)+(W8*0.01))</f>
        <v>1.6</v>
      </c>
      <c r="AB8" s="26">
        <f>((X8+Y8+(((J8/20)*100)*0.01)+(((K8/20)*100)*0.01)+(((L8/20)*100)*0.01)+(((M8/20)*100)*0.01)+Z8+AA8+(((P8/20)*100)*0.01)+(((Q8/20)*100)*0.02)+(((R8/20)*100)*0.01)+(((S8/20)*100)*0.01)))</f>
        <v>18.899999999999995</v>
      </c>
      <c r="AC8" s="9">
        <f>(AB8/0.22)</f>
        <v>85.909090909090892</v>
      </c>
      <c r="AD8" s="11"/>
      <c r="AE8" s="11"/>
    </row>
    <row r="9" spans="1:31" x14ac:dyDescent="0.25">
      <c r="A9" s="11">
        <v>7</v>
      </c>
      <c r="B9" s="10" t="s">
        <v>2</v>
      </c>
      <c r="C9" s="11">
        <v>3</v>
      </c>
      <c r="D9" s="11">
        <v>3</v>
      </c>
      <c r="E9" s="11">
        <v>4</v>
      </c>
      <c r="F9" s="11">
        <v>4</v>
      </c>
      <c r="G9" s="11">
        <v>4</v>
      </c>
      <c r="H9" s="11">
        <v>18</v>
      </c>
      <c r="I9" s="11">
        <v>18</v>
      </c>
      <c r="J9" s="11">
        <v>18</v>
      </c>
      <c r="K9" s="11">
        <v>18</v>
      </c>
      <c r="L9" s="11">
        <v>17</v>
      </c>
      <c r="M9" s="11">
        <v>18</v>
      </c>
      <c r="N9" s="11">
        <v>18</v>
      </c>
      <c r="O9" s="11">
        <v>18</v>
      </c>
      <c r="P9" s="11">
        <v>18</v>
      </c>
      <c r="Q9" s="11">
        <v>18</v>
      </c>
      <c r="R9" s="11">
        <v>17</v>
      </c>
      <c r="S9" s="11">
        <v>18</v>
      </c>
      <c r="T9" s="27">
        <v>90</v>
      </c>
      <c r="U9" s="27">
        <v>95</v>
      </c>
      <c r="V9" s="27">
        <v>80</v>
      </c>
      <c r="W9" s="27">
        <v>80</v>
      </c>
      <c r="X9" s="11">
        <f>((((H9/20)*100)*0.01)+(T9*0.02))</f>
        <v>2.7</v>
      </c>
      <c r="Y9" s="11">
        <f>((((H9/20)*100)*0.02)+(U9*0.04))</f>
        <v>5.6000000000000005</v>
      </c>
      <c r="Z9" s="11">
        <f>((((H9/20)*100)*0.01)+(V9*0.01))</f>
        <v>1.7000000000000002</v>
      </c>
      <c r="AA9" s="11">
        <f>((((H9/20)*100)*0.01)+(W9*0.01))</f>
        <v>1.7000000000000002</v>
      </c>
      <c r="AB9" s="26">
        <f>((X9+Y9+(((J9/20)*100)*0.01)+(((K9/20)*100)*0.01)+(((L9/20)*100)*0.01)+(((M9/20)*100)*0.01)+Z9+AA9+(((P9/20)*100)*0.01)+(((Q9/20)*100)*0.02)+(((R9/20)*100)*0.01)+(((S9/20)*100)*0.01)))</f>
        <v>19.7</v>
      </c>
      <c r="AC9" s="9">
        <f>(AB9/0.22)</f>
        <v>89.545454545454547</v>
      </c>
      <c r="AD9" s="11"/>
      <c r="AE9" s="11"/>
    </row>
    <row r="10" spans="1:31" x14ac:dyDescent="0.25">
      <c r="A10" s="11">
        <v>8</v>
      </c>
      <c r="B10" s="10" t="s">
        <v>1</v>
      </c>
      <c r="C10" s="11">
        <v>4</v>
      </c>
      <c r="D10" s="11">
        <v>4</v>
      </c>
      <c r="E10" s="11">
        <v>4</v>
      </c>
      <c r="F10" s="11">
        <v>4</v>
      </c>
      <c r="G10" s="11">
        <v>4</v>
      </c>
      <c r="H10" s="11">
        <v>20</v>
      </c>
      <c r="I10" s="11">
        <v>20</v>
      </c>
      <c r="J10" s="11">
        <v>20</v>
      </c>
      <c r="K10" s="11">
        <v>20</v>
      </c>
      <c r="L10" s="11">
        <v>20</v>
      </c>
      <c r="M10" s="11">
        <v>19</v>
      </c>
      <c r="N10" s="11">
        <v>19</v>
      </c>
      <c r="O10" s="11">
        <v>20</v>
      </c>
      <c r="P10" s="11">
        <v>20</v>
      </c>
      <c r="Q10" s="11">
        <v>20</v>
      </c>
      <c r="R10" s="11">
        <v>20</v>
      </c>
      <c r="S10" s="11">
        <v>20</v>
      </c>
      <c r="T10" s="27">
        <v>90</v>
      </c>
      <c r="U10" s="27">
        <v>95</v>
      </c>
      <c r="V10" s="27">
        <v>100</v>
      </c>
      <c r="W10" s="27">
        <v>100</v>
      </c>
      <c r="X10" s="11">
        <f>((((H10/20)*100)*0.01)+(T10*0.02))</f>
        <v>2.8</v>
      </c>
      <c r="Y10" s="11">
        <f>((((H10/20)*100)*0.02)+(U10*0.04))</f>
        <v>5.8000000000000007</v>
      </c>
      <c r="Z10" s="11">
        <f>((((H10/20)*100)*0.01)+(V10*0.01))</f>
        <v>2</v>
      </c>
      <c r="AA10" s="11">
        <f>((((H10/20)*100)*0.01)+(W10*0.01))</f>
        <v>2</v>
      </c>
      <c r="AB10" s="26">
        <f>((X10+Y10+(((J10/20)*100)*0.01)+(((K10/20)*100)*0.01)+(((L10/20)*100)*0.01)+(((M10/20)*100)*0.01)+Z10+AA10+(((P10/20)*100)*0.01)+(((Q10/20)*100)*0.02)+(((R10/20)*100)*0.01)+(((S10/20)*100)*0.01)))</f>
        <v>21.55</v>
      </c>
      <c r="AC10" s="9">
        <f>(AB10/0.22)</f>
        <v>97.954545454545453</v>
      </c>
      <c r="AD10" s="11"/>
      <c r="AE10" s="11"/>
    </row>
    <row r="11" spans="1:31" x14ac:dyDescent="0.25">
      <c r="A11" s="11">
        <v>9</v>
      </c>
      <c r="B11" s="10" t="s">
        <v>0</v>
      </c>
      <c r="C11" s="11">
        <v>4</v>
      </c>
      <c r="D11" s="11">
        <v>4</v>
      </c>
      <c r="E11" s="11">
        <v>4</v>
      </c>
      <c r="F11" s="11">
        <v>4</v>
      </c>
      <c r="G11" s="11">
        <v>4</v>
      </c>
      <c r="H11" s="11">
        <v>20</v>
      </c>
      <c r="I11" s="11">
        <v>20</v>
      </c>
      <c r="J11" s="11">
        <v>20</v>
      </c>
      <c r="K11" s="11">
        <v>20</v>
      </c>
      <c r="L11" s="11">
        <v>20</v>
      </c>
      <c r="M11" s="11">
        <v>20</v>
      </c>
      <c r="N11" s="11">
        <v>19</v>
      </c>
      <c r="O11" s="11">
        <v>20</v>
      </c>
      <c r="P11" s="11">
        <v>20</v>
      </c>
      <c r="Q11" s="11">
        <v>19</v>
      </c>
      <c r="R11" s="11">
        <v>20</v>
      </c>
      <c r="S11" s="11">
        <v>20</v>
      </c>
      <c r="T11" s="27">
        <v>60</v>
      </c>
      <c r="U11" s="27">
        <v>75</v>
      </c>
      <c r="V11" s="27">
        <v>80</v>
      </c>
      <c r="W11" s="27">
        <v>80</v>
      </c>
      <c r="X11" s="11">
        <f>((((H11/20)*100)*0.01)+(T11*0.02))</f>
        <v>2.2000000000000002</v>
      </c>
      <c r="Y11" s="11">
        <f>((((H11/20)*100)*0.02)+(U11*0.04))</f>
        <v>5</v>
      </c>
      <c r="Z11" s="11">
        <f>((((H11/20)*100)*0.01)+(V11*0.01))</f>
        <v>1.8</v>
      </c>
      <c r="AA11" s="11">
        <f>((((H11/20)*100)*0.01)+(W11*0.01))</f>
        <v>1.8</v>
      </c>
      <c r="AB11" s="26">
        <f>((X11+Y11+(((J11/20)*100)*0.01)+(((K11/20)*100)*0.01)+(((L11/20)*100)*0.01)+(((M11/20)*100)*0.01)+Z11+AA11+(((P11/20)*100)*0.01)+(((Q11/20)*100)*0.02)+(((R11/20)*100)*0.01)+(((S11/20)*100)*0.01)))</f>
        <v>19.7</v>
      </c>
      <c r="AC11" s="9">
        <f>(AB11/0.22)</f>
        <v>89.545454545454547</v>
      </c>
      <c r="AD11" s="11"/>
      <c r="AE11" s="11"/>
    </row>
    <row r="14" spans="1:31" ht="45" x14ac:dyDescent="0.25">
      <c r="A14" s="21" t="s">
        <v>20</v>
      </c>
      <c r="B14" s="21" t="s">
        <v>19</v>
      </c>
      <c r="C14" s="11" t="s">
        <v>34</v>
      </c>
      <c r="D14" s="11" t="s">
        <v>33</v>
      </c>
      <c r="E14" s="11" t="s">
        <v>32</v>
      </c>
      <c r="F14" s="11" t="s">
        <v>31</v>
      </c>
      <c r="G14" s="11" t="s">
        <v>30</v>
      </c>
      <c r="H14" s="25" t="s">
        <v>29</v>
      </c>
      <c r="I14" s="11" t="s">
        <v>28</v>
      </c>
      <c r="J14" s="11" t="s">
        <v>27</v>
      </c>
      <c r="K14" s="11" t="s">
        <v>26</v>
      </c>
      <c r="L14" s="25" t="s">
        <v>25</v>
      </c>
      <c r="M14" s="25" t="s">
        <v>24</v>
      </c>
      <c r="N14" s="25" t="s">
        <v>23</v>
      </c>
      <c r="O14" s="25" t="s">
        <v>22</v>
      </c>
      <c r="P14" s="25" t="s">
        <v>21</v>
      </c>
      <c r="Q14" s="24" t="s">
        <v>17</v>
      </c>
      <c r="R14" s="23"/>
    </row>
    <row r="15" spans="1:31" x14ac:dyDescent="0.25">
      <c r="A15" s="11">
        <v>1</v>
      </c>
      <c r="B15" s="10" t="s">
        <v>8</v>
      </c>
      <c r="C15" s="11">
        <v>70</v>
      </c>
      <c r="D15" s="11">
        <v>84</v>
      </c>
      <c r="E15" s="11">
        <v>78</v>
      </c>
      <c r="F15" s="11">
        <v>78</v>
      </c>
      <c r="G15" s="11">
        <v>85</v>
      </c>
      <c r="H15" s="11">
        <v>85</v>
      </c>
      <c r="I15" s="11">
        <v>83</v>
      </c>
      <c r="J15" s="11">
        <v>82</v>
      </c>
      <c r="K15" s="11">
        <v>78</v>
      </c>
      <c r="L15" s="11">
        <v>78</v>
      </c>
      <c r="M15" s="11">
        <v>83</v>
      </c>
      <c r="N15" s="11">
        <v>84</v>
      </c>
      <c r="O15" s="11">
        <v>85</v>
      </c>
      <c r="P15" s="11"/>
      <c r="Q15" s="22">
        <f>AVERAGE(C15:P15)</f>
        <v>81</v>
      </c>
    </row>
    <row r="16" spans="1:31" x14ac:dyDescent="0.25">
      <c r="A16" s="11">
        <v>2</v>
      </c>
      <c r="B16" s="10" t="s">
        <v>7</v>
      </c>
      <c r="C16" s="11">
        <v>70</v>
      </c>
      <c r="D16" s="11">
        <v>84</v>
      </c>
      <c r="E16" s="11">
        <v>80</v>
      </c>
      <c r="F16" s="11">
        <v>80</v>
      </c>
      <c r="G16" s="11">
        <v>84</v>
      </c>
      <c r="H16" s="11">
        <v>84</v>
      </c>
      <c r="I16" s="11">
        <v>85</v>
      </c>
      <c r="J16" s="11">
        <v>83</v>
      </c>
      <c r="K16" s="11">
        <v>82</v>
      </c>
      <c r="L16" s="11">
        <v>82</v>
      </c>
      <c r="M16" s="11">
        <v>87</v>
      </c>
      <c r="N16" s="11">
        <v>87</v>
      </c>
      <c r="O16" s="11">
        <v>87</v>
      </c>
      <c r="P16" s="11"/>
      <c r="Q16" s="22">
        <f>AVERAGE(C16:P16)</f>
        <v>82.692307692307693</v>
      </c>
    </row>
    <row r="17" spans="1:17" x14ac:dyDescent="0.25">
      <c r="A17" s="11">
        <v>3</v>
      </c>
      <c r="B17" s="10" t="s">
        <v>6</v>
      </c>
      <c r="C17" s="11">
        <v>74</v>
      </c>
      <c r="D17" s="11">
        <v>84</v>
      </c>
      <c r="E17" s="11">
        <v>80</v>
      </c>
      <c r="F17" s="11">
        <v>84</v>
      </c>
      <c r="G17" s="11">
        <v>86</v>
      </c>
      <c r="H17" s="11">
        <v>85</v>
      </c>
      <c r="I17" s="11">
        <v>89</v>
      </c>
      <c r="J17" s="11">
        <v>87</v>
      </c>
      <c r="K17" s="11">
        <v>85</v>
      </c>
      <c r="L17" s="11">
        <v>88</v>
      </c>
      <c r="M17" s="11">
        <v>85</v>
      </c>
      <c r="N17" s="11">
        <v>85</v>
      </c>
      <c r="O17" s="11">
        <v>86</v>
      </c>
      <c r="P17" s="11"/>
      <c r="Q17" s="22">
        <f>AVERAGE(C17:P17)</f>
        <v>84.461538461538467</v>
      </c>
    </row>
    <row r="18" spans="1:17" x14ac:dyDescent="0.25">
      <c r="A18" s="11">
        <v>4</v>
      </c>
      <c r="B18" s="10" t="s">
        <v>5</v>
      </c>
      <c r="C18" s="11">
        <v>75</v>
      </c>
      <c r="D18" s="11">
        <v>82</v>
      </c>
      <c r="E18" s="11">
        <v>78</v>
      </c>
      <c r="F18" s="11">
        <v>82</v>
      </c>
      <c r="G18" s="11">
        <v>86</v>
      </c>
      <c r="H18" s="11">
        <v>86</v>
      </c>
      <c r="I18" s="11">
        <v>85</v>
      </c>
      <c r="J18" s="11">
        <v>86</v>
      </c>
      <c r="K18" s="11">
        <v>87</v>
      </c>
      <c r="L18" s="11">
        <v>86</v>
      </c>
      <c r="M18" s="11">
        <v>85</v>
      </c>
      <c r="N18" s="11">
        <v>85</v>
      </c>
      <c r="O18" s="11">
        <v>86</v>
      </c>
      <c r="P18" s="11"/>
      <c r="Q18" s="22">
        <f>AVERAGE(C18:P18)</f>
        <v>83.769230769230774</v>
      </c>
    </row>
    <row r="19" spans="1:17" x14ac:dyDescent="0.25">
      <c r="A19" s="11">
        <v>5</v>
      </c>
      <c r="B19" s="10" t="s">
        <v>4</v>
      </c>
      <c r="C19" s="11">
        <v>85</v>
      </c>
      <c r="D19" s="11">
        <v>89</v>
      </c>
      <c r="E19" s="11">
        <v>87</v>
      </c>
      <c r="F19" s="11">
        <v>90</v>
      </c>
      <c r="G19" s="11">
        <v>89</v>
      </c>
      <c r="H19" s="11">
        <v>89</v>
      </c>
      <c r="I19" s="11">
        <v>88</v>
      </c>
      <c r="J19" s="11">
        <v>89</v>
      </c>
      <c r="K19" s="11">
        <v>87</v>
      </c>
      <c r="L19" s="11">
        <v>87</v>
      </c>
      <c r="M19" s="11">
        <v>87</v>
      </c>
      <c r="N19" s="11">
        <v>87</v>
      </c>
      <c r="O19" s="11">
        <v>89</v>
      </c>
      <c r="P19" s="11"/>
      <c r="Q19" s="22">
        <f>AVERAGE(C19:P19)</f>
        <v>87.92307692307692</v>
      </c>
    </row>
    <row r="20" spans="1:17" x14ac:dyDescent="0.25">
      <c r="A20" s="11">
        <v>6</v>
      </c>
      <c r="B20" s="10" t="s">
        <v>3</v>
      </c>
      <c r="C20" s="11">
        <v>85</v>
      </c>
      <c r="D20" s="11">
        <v>87</v>
      </c>
      <c r="E20" s="11">
        <v>87</v>
      </c>
      <c r="F20" s="11">
        <v>88</v>
      </c>
      <c r="G20" s="11">
        <v>89</v>
      </c>
      <c r="H20" s="11">
        <v>86</v>
      </c>
      <c r="I20" s="11">
        <v>85</v>
      </c>
      <c r="J20" s="11">
        <v>89</v>
      </c>
      <c r="K20" s="11">
        <v>85</v>
      </c>
      <c r="L20" s="11">
        <v>85</v>
      </c>
      <c r="M20" s="11">
        <v>85</v>
      </c>
      <c r="N20" s="11">
        <v>85</v>
      </c>
      <c r="O20" s="11">
        <v>86</v>
      </c>
      <c r="P20" s="11"/>
      <c r="Q20" s="22">
        <f>AVERAGE(C20:P20)</f>
        <v>86.307692307692307</v>
      </c>
    </row>
    <row r="21" spans="1:17" x14ac:dyDescent="0.25">
      <c r="A21" s="11">
        <v>7</v>
      </c>
      <c r="B21" s="10" t="s">
        <v>2</v>
      </c>
      <c r="C21" s="11">
        <v>75</v>
      </c>
      <c r="D21" s="11">
        <v>82</v>
      </c>
      <c r="E21" s="11">
        <v>74</v>
      </c>
      <c r="F21" s="11">
        <v>82</v>
      </c>
      <c r="G21" s="11">
        <v>83</v>
      </c>
      <c r="H21" s="11">
        <v>82</v>
      </c>
      <c r="I21" s="11">
        <v>70</v>
      </c>
      <c r="J21" s="11">
        <v>85</v>
      </c>
      <c r="K21" s="11">
        <v>85</v>
      </c>
      <c r="L21" s="11">
        <v>86</v>
      </c>
      <c r="M21" s="11">
        <v>85</v>
      </c>
      <c r="N21" s="11">
        <v>83</v>
      </c>
      <c r="O21" s="11">
        <v>87</v>
      </c>
      <c r="P21" s="11"/>
      <c r="Q21" s="22">
        <f>AVERAGE(C21:P21)</f>
        <v>81.461538461538467</v>
      </c>
    </row>
    <row r="22" spans="1:17" x14ac:dyDescent="0.25">
      <c r="A22" s="11">
        <v>8</v>
      </c>
      <c r="B22" s="10" t="s">
        <v>1</v>
      </c>
      <c r="C22" s="11">
        <v>73</v>
      </c>
      <c r="D22" s="11">
        <v>84</v>
      </c>
      <c r="E22" s="11">
        <v>82</v>
      </c>
      <c r="F22" s="11">
        <v>84</v>
      </c>
      <c r="G22" s="11">
        <v>86</v>
      </c>
      <c r="H22" s="11">
        <v>86</v>
      </c>
      <c r="I22" s="11">
        <v>80</v>
      </c>
      <c r="J22" s="11">
        <v>84</v>
      </c>
      <c r="K22" s="11">
        <v>83</v>
      </c>
      <c r="L22" s="11">
        <v>85</v>
      </c>
      <c r="M22" s="11">
        <v>80</v>
      </c>
      <c r="N22" s="11">
        <v>85</v>
      </c>
      <c r="O22" s="11">
        <v>83</v>
      </c>
      <c r="P22" s="11"/>
      <c r="Q22" s="22">
        <f>AVERAGE(C22:P22)</f>
        <v>82.692307692307693</v>
      </c>
    </row>
    <row r="23" spans="1:17" x14ac:dyDescent="0.25">
      <c r="A23" s="11">
        <v>9</v>
      </c>
      <c r="B23" s="10" t="s">
        <v>0</v>
      </c>
      <c r="C23" s="11">
        <v>70</v>
      </c>
      <c r="D23" s="11">
        <v>84</v>
      </c>
      <c r="E23" s="11">
        <v>80</v>
      </c>
      <c r="F23" s="11">
        <v>80</v>
      </c>
      <c r="G23" s="11">
        <v>86</v>
      </c>
      <c r="H23" s="11">
        <v>86</v>
      </c>
      <c r="I23" s="11">
        <v>85</v>
      </c>
      <c r="J23" s="11">
        <v>80</v>
      </c>
      <c r="K23" s="11">
        <v>85</v>
      </c>
      <c r="L23" s="11">
        <v>85</v>
      </c>
      <c r="M23" s="11">
        <v>85</v>
      </c>
      <c r="N23" s="11">
        <v>85</v>
      </c>
      <c r="O23" s="11">
        <v>86</v>
      </c>
      <c r="P23" s="11"/>
      <c r="Q23" s="22">
        <f>AVERAGE(C23:P23)</f>
        <v>82.84615384615384</v>
      </c>
    </row>
    <row r="26" spans="1:17" ht="60" x14ac:dyDescent="0.25">
      <c r="A26" s="21" t="s">
        <v>20</v>
      </c>
      <c r="B26" s="21" t="s">
        <v>19</v>
      </c>
      <c r="C26" s="16" t="s">
        <v>18</v>
      </c>
      <c r="D26" s="20" t="s">
        <v>17</v>
      </c>
      <c r="E26" s="19" t="s">
        <v>16</v>
      </c>
      <c r="F26" s="18" t="s">
        <v>15</v>
      </c>
      <c r="G26" s="17" t="s">
        <v>14</v>
      </c>
      <c r="I26" s="16" t="s">
        <v>13</v>
      </c>
      <c r="J26" s="15" t="s">
        <v>12</v>
      </c>
      <c r="K26" s="14" t="s">
        <v>11</v>
      </c>
      <c r="L26" s="13" t="s">
        <v>10</v>
      </c>
      <c r="M26" s="12" t="s">
        <v>9</v>
      </c>
    </row>
    <row r="27" spans="1:17" x14ac:dyDescent="0.25">
      <c r="A27" s="11">
        <v>1</v>
      </c>
      <c r="B27" s="10" t="s">
        <v>8</v>
      </c>
      <c r="C27" s="9">
        <f>(AB3/0.22)</f>
        <v>88.409090909090907</v>
      </c>
      <c r="D27" s="8">
        <f>AVERAGE(C15:O15)</f>
        <v>81</v>
      </c>
      <c r="E27" s="7">
        <v>74</v>
      </c>
      <c r="F27" s="6">
        <v>65.709999999999994</v>
      </c>
      <c r="G27" s="1">
        <f>((0.22*C27)+(0.43*D27)+(0.15*E27)+(0.2*F27))</f>
        <v>78.521999999999991</v>
      </c>
      <c r="I27" s="5">
        <f>((C27*0.22)*(10/22))*(100/10)</f>
        <v>88.409090909090907</v>
      </c>
      <c r="J27" s="4">
        <f>AVERAGE(C15:O15)</f>
        <v>81</v>
      </c>
      <c r="K27" s="3">
        <f>(((C27*0.22)*(10/22))+(E27*0.15))*(100/25)</f>
        <v>79.763636363636351</v>
      </c>
      <c r="L27" s="2">
        <f>(((D27*0.43)*(20/43))+(F27*0.2))*(100/40)</f>
        <v>73.35499999999999</v>
      </c>
      <c r="M27" s="1">
        <f>(I27*0.1)+(J27*0.25)+(K27*0.25)+(L27*0.4)</f>
        <v>78.37381818181818</v>
      </c>
    </row>
    <row r="28" spans="1:17" x14ac:dyDescent="0.25">
      <c r="A28" s="11">
        <v>2</v>
      </c>
      <c r="B28" s="10" t="s">
        <v>7</v>
      </c>
      <c r="C28" s="9">
        <f>(AB4/0.22)</f>
        <v>85</v>
      </c>
      <c r="D28" s="8">
        <f>AVERAGE(C16:O16)</f>
        <v>82.692307692307693</v>
      </c>
      <c r="E28" s="7">
        <v>70</v>
      </c>
      <c r="F28" s="6">
        <v>67.86</v>
      </c>
      <c r="G28" s="1">
        <f>((0.22*C28)+(0.43*D28)+(0.15*E28)+(0.2*F28))</f>
        <v>78.329692307692312</v>
      </c>
      <c r="I28" s="5">
        <f>((C28*0.22)*(10/22))*(100/10)</f>
        <v>85</v>
      </c>
      <c r="J28" s="4">
        <f>AVERAGE(C16:O16)</f>
        <v>82.692307692307693</v>
      </c>
      <c r="K28" s="3">
        <f>(((C28*0.22)*(10/22))+(E28*0.15))*(100/25)</f>
        <v>76</v>
      </c>
      <c r="L28" s="2">
        <f>(((D28*0.43)*(20/43))+(F28*0.2))*(100/40)</f>
        <v>75.276153846153846</v>
      </c>
      <c r="M28" s="1">
        <f>(I28*0.1)+(J28*0.25)+(K28*0.25)+(L28*0.4)</f>
        <v>78.283538461538456</v>
      </c>
    </row>
    <row r="29" spans="1:17" x14ac:dyDescent="0.25">
      <c r="A29" s="11">
        <v>3</v>
      </c>
      <c r="B29" s="10" t="s">
        <v>6</v>
      </c>
      <c r="C29" s="9">
        <f>(AB5/0.22)</f>
        <v>85.863636363636346</v>
      </c>
      <c r="D29" s="8">
        <f>AVERAGE(C17:O17)</f>
        <v>84.461538461538467</v>
      </c>
      <c r="E29" s="7">
        <v>70</v>
      </c>
      <c r="F29" s="6">
        <v>73.569999999999993</v>
      </c>
      <c r="G29" s="1">
        <f>((0.22*C29)+(0.43*D29)+(0.15*E29)+(0.2*F29))</f>
        <v>80.422461538461533</v>
      </c>
      <c r="I29" s="5">
        <f>((C29*0.22)*(10/22))*(100/10)</f>
        <v>85.863636363636346</v>
      </c>
      <c r="J29" s="4">
        <f>AVERAGE(C17:O17)</f>
        <v>84.461538461538467</v>
      </c>
      <c r="K29" s="3">
        <f>(((C29*0.22)*(10/22))+(E29*0.15))*(100/25)</f>
        <v>76.345454545454544</v>
      </c>
      <c r="L29" s="2">
        <f>(((D29*0.43)*(20/43))+(F29*0.2))*(100/40)</f>
        <v>79.015769230769223</v>
      </c>
      <c r="M29" s="1">
        <f>(I29*0.1)+(J29*0.25)+(K29*0.25)+(L29*0.4)</f>
        <v>80.39441958041958</v>
      </c>
    </row>
    <row r="30" spans="1:17" x14ac:dyDescent="0.25">
      <c r="A30" s="11">
        <v>4</v>
      </c>
      <c r="B30" s="10" t="s">
        <v>5</v>
      </c>
      <c r="C30" s="9">
        <f>(AB6/0.22)</f>
        <v>87.272727272727266</v>
      </c>
      <c r="D30" s="8">
        <f>AVERAGE(C18:O18)</f>
        <v>83.769230769230774</v>
      </c>
      <c r="E30" s="7">
        <v>78</v>
      </c>
      <c r="F30" s="6">
        <v>85.71</v>
      </c>
      <c r="G30" s="1">
        <f>((0.22*C30)+(0.43*D30)+(0.15*E30)+(0.2*F30))</f>
        <v>84.062769230769234</v>
      </c>
      <c r="I30" s="5">
        <f>((C30*0.22)*(10/22))*(100/10)</f>
        <v>87.272727272727266</v>
      </c>
      <c r="J30" s="4">
        <f>AVERAGE(C18:O18)</f>
        <v>83.769230769230774</v>
      </c>
      <c r="K30" s="3">
        <f>(((C30*0.22)*(10/22))+(E30*0.15))*(100/25)</f>
        <v>81.709090909090904</v>
      </c>
      <c r="L30" s="2">
        <f>(((D30*0.43)*(20/43))+(F30*0.2))*(100/40)</f>
        <v>84.739615384615377</v>
      </c>
      <c r="M30" s="1">
        <f>(I30*0.1)+(J30*0.25)+(K30*0.25)+(L30*0.4)</f>
        <v>83.9926993006993</v>
      </c>
    </row>
    <row r="31" spans="1:17" x14ac:dyDescent="0.25">
      <c r="A31" s="11">
        <v>5</v>
      </c>
      <c r="B31" s="10" t="s">
        <v>4</v>
      </c>
      <c r="C31" s="9">
        <f>(AB7/0.22)</f>
        <v>89.090909090909079</v>
      </c>
      <c r="D31" s="8">
        <f>AVERAGE(C19:O19)</f>
        <v>87.92307692307692</v>
      </c>
      <c r="E31" s="7">
        <v>70</v>
      </c>
      <c r="F31" s="6">
        <v>57.86</v>
      </c>
      <c r="G31" s="1">
        <f>((0.22*C31)+(0.43*D31)+(0.15*E31)+(0.2*F31))</f>
        <v>79.478923076923081</v>
      </c>
      <c r="I31" s="5">
        <f>((C31*0.22)*(10/22))*(100/10)</f>
        <v>89.090909090909079</v>
      </c>
      <c r="J31" s="4">
        <f>AVERAGE(C19:O19)</f>
        <v>87.92307692307692</v>
      </c>
      <c r="K31" s="3">
        <f>(((C31*0.22)*(10/22))+(E31*0.15))*(100/25)</f>
        <v>77.636363636363626</v>
      </c>
      <c r="L31" s="2">
        <f>(((D31*0.43)*(20/43))+(F31*0.2))*(100/40)</f>
        <v>72.89153846153846</v>
      </c>
      <c r="M31" s="1">
        <f>(I31*0.1)+(J31*0.25)+(K31*0.25)+(L31*0.4)</f>
        <v>79.455566433566432</v>
      </c>
    </row>
    <row r="32" spans="1:17" x14ac:dyDescent="0.25">
      <c r="A32" s="11">
        <v>6</v>
      </c>
      <c r="B32" s="10" t="s">
        <v>3</v>
      </c>
      <c r="C32" s="9">
        <f>(AB8/0.22)</f>
        <v>85.909090909090892</v>
      </c>
      <c r="D32" s="8">
        <f>AVERAGE(C20:O20)</f>
        <v>86.307692307692307</v>
      </c>
      <c r="E32" s="7">
        <v>88</v>
      </c>
      <c r="F32" s="6">
        <v>69.290000000000006</v>
      </c>
      <c r="G32" s="1">
        <f>((0.22*C32)+(0.43*D32)+(0.15*E32)+(0.2*F32))</f>
        <v>83.070307692307694</v>
      </c>
      <c r="I32" s="5">
        <f>((C32*0.22)*(10/22))*(100/10)</f>
        <v>85.909090909090878</v>
      </c>
      <c r="J32" s="4">
        <f>AVERAGE(C20:O20)</f>
        <v>86.307692307692307</v>
      </c>
      <c r="K32" s="3">
        <f>(((C32*0.22)*(10/22))+(E32*0.15))*(100/25)</f>
        <v>87.163636363636357</v>
      </c>
      <c r="L32" s="2">
        <f>(((D32*0.43)*(20/43))+(F32*0.2))*(100/40)</f>
        <v>77.798846153846156</v>
      </c>
      <c r="M32" s="1">
        <f>(I32*0.1)+(J32*0.25)+(K32*0.25)+(L32*0.4)</f>
        <v>83.078279720279724</v>
      </c>
    </row>
    <row r="33" spans="1:13" x14ac:dyDescent="0.25">
      <c r="A33" s="11">
        <v>7</v>
      </c>
      <c r="B33" s="10" t="s">
        <v>2</v>
      </c>
      <c r="C33" s="9">
        <f>(AB9/0.22)</f>
        <v>89.545454545454547</v>
      </c>
      <c r="D33" s="8">
        <f>AVERAGE(C21:O21)</f>
        <v>81.461538461538467</v>
      </c>
      <c r="E33" s="7">
        <v>96</v>
      </c>
      <c r="F33" s="6">
        <v>94.29</v>
      </c>
      <c r="G33" s="1">
        <f>((0.22*C33)+(0.43*D33)+(0.15*E33)+(0.2*F33))</f>
        <v>87.986461538461555</v>
      </c>
      <c r="I33" s="5">
        <f>((C33*0.22)*(10/22))*(100/10)</f>
        <v>89.545454545454533</v>
      </c>
      <c r="J33" s="4">
        <f>AVERAGE(C21:O21)</f>
        <v>81.461538461538467</v>
      </c>
      <c r="K33" s="3">
        <f>(((C33*0.22)*(10/22))+(E33*0.15))*(100/25)</f>
        <v>93.418181818181807</v>
      </c>
      <c r="L33" s="2">
        <f>(((D33*0.43)*(20/43))+(F33*0.2))*(100/40)</f>
        <v>87.875769230769237</v>
      </c>
      <c r="M33" s="1">
        <f>(I33*0.1)+(J33*0.25)+(K33*0.25)+(L33*0.4)</f>
        <v>87.824783216783231</v>
      </c>
    </row>
    <row r="34" spans="1:13" x14ac:dyDescent="0.25">
      <c r="A34" s="11">
        <v>8</v>
      </c>
      <c r="B34" s="10" t="s">
        <v>1</v>
      </c>
      <c r="C34" s="9">
        <f>(AB10/0.22)</f>
        <v>97.954545454545453</v>
      </c>
      <c r="D34" s="8">
        <f>AVERAGE(C22:O22)</f>
        <v>82.692307692307693</v>
      </c>
      <c r="E34" s="7">
        <v>70</v>
      </c>
      <c r="F34" s="6">
        <v>60.71</v>
      </c>
      <c r="G34" s="1">
        <f>((0.22*C34)+(0.43*D34)+(0.15*E34)+(0.2*F34))</f>
        <v>79.7496923076923</v>
      </c>
      <c r="I34" s="5">
        <f>((C34*0.22)*(10/22))*(100/10)</f>
        <v>97.954545454545453</v>
      </c>
      <c r="J34" s="4">
        <f>AVERAGE(C22:O22)</f>
        <v>82.692307692307693</v>
      </c>
      <c r="K34" s="3">
        <f>(((C34*0.22)*(10/22))+(E34*0.15))*(100/25)</f>
        <v>81.181818181818187</v>
      </c>
      <c r="L34" s="2">
        <f>(((D34*0.43)*(20/43))+(F34*0.2))*(100/40)</f>
        <v>71.701153846153844</v>
      </c>
      <c r="M34" s="1">
        <f>(I34*0.1)+(J34*0.25)+(K34*0.25)+(L34*0.4)</f>
        <v>79.444447552447556</v>
      </c>
    </row>
    <row r="35" spans="1:13" x14ac:dyDescent="0.25">
      <c r="A35" s="11">
        <v>9</v>
      </c>
      <c r="B35" s="10" t="s">
        <v>0</v>
      </c>
      <c r="C35" s="9">
        <f>(AB11/0.22)</f>
        <v>89.545454545454547</v>
      </c>
      <c r="D35" s="8">
        <f>AVERAGE(C23:O23)</f>
        <v>82.84615384615384</v>
      </c>
      <c r="E35" s="7">
        <v>70</v>
      </c>
      <c r="F35" s="6">
        <v>55</v>
      </c>
      <c r="G35" s="1">
        <f>((0.22*C35)+(0.43*D35)+(0.15*E35)+(0.2*F35))</f>
        <v>76.823846153846148</v>
      </c>
      <c r="I35" s="5">
        <f>((C35*0.22)*(10/22))*(100/10)</f>
        <v>89.545454545454533</v>
      </c>
      <c r="J35" s="4">
        <f>AVERAGE(C23:O23)</f>
        <v>82.84615384615384</v>
      </c>
      <c r="K35" s="3">
        <f>(((C35*0.22)*(10/22))+(E35*0.15))*(100/25)</f>
        <v>77.818181818181813</v>
      </c>
      <c r="L35" s="2">
        <f>(((D35*0.43)*(20/43))+(F35*0.2))*(100/40)</f>
        <v>68.92307692307692</v>
      </c>
      <c r="M35" s="1">
        <f>(I35*0.1)+(J35*0.25)+(K35*0.25)+(L35*0.4)</f>
        <v>76.689860139860144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39054</dc:creator>
  <cp:lastModifiedBy>39054</cp:lastModifiedBy>
  <dcterms:created xsi:type="dcterms:W3CDTF">2026-08-04T04:57:22Z</dcterms:created>
  <dcterms:modified xsi:type="dcterms:W3CDTF">2026-08-04T04:57:41Z</dcterms:modified>
</cp:coreProperties>
</file>