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KIMAN\"/>
    </mc:Choice>
  </mc:AlternateContent>
  <xr:revisionPtr revIDLastSave="0" documentId="8_{9AC0E046-67B6-4F5F-A8CF-2EE1FAEF6D57}" xr6:coauthVersionLast="47" xr6:coauthVersionMax="47" xr10:uidLastSave="{00000000-0000-0000-0000-000000000000}"/>
  <bookViews>
    <workbookView xWindow="1860" yWindow="1860" windowWidth="15375" windowHeight="7875" xr2:uid="{AD4A8F67-A368-4EB8-875D-84867FEC70C2}"/>
  </bookViews>
  <sheets>
    <sheet name="KIMAN 2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1" l="1"/>
  <c r="I2" i="1"/>
  <c r="J2" i="1"/>
  <c r="U2" i="1" s="1"/>
  <c r="M2" i="1"/>
  <c r="O2" i="1"/>
  <c r="Q2" i="1"/>
  <c r="R2" i="1"/>
  <c r="H3" i="1"/>
  <c r="M3" i="1"/>
  <c r="O3" i="1"/>
  <c r="H4" i="1"/>
  <c r="I4" i="1"/>
  <c r="J4" i="1"/>
  <c r="U4" i="1" s="1"/>
  <c r="M4" i="1"/>
  <c r="O4" i="1"/>
  <c r="Q4" i="1"/>
  <c r="R4" i="1"/>
  <c r="H5" i="1"/>
  <c r="M5" i="1"/>
  <c r="O5" i="1"/>
  <c r="H6" i="1"/>
  <c r="I6" i="1"/>
  <c r="J6" i="1"/>
  <c r="U6" i="1" s="1"/>
  <c r="M6" i="1"/>
  <c r="O6" i="1"/>
  <c r="Q6" i="1"/>
  <c r="R6" i="1"/>
  <c r="H7" i="1"/>
  <c r="M7" i="1"/>
  <c r="O7" i="1"/>
  <c r="H8" i="1"/>
  <c r="I8" i="1"/>
  <c r="J8" i="1"/>
  <c r="U8" i="1" s="1"/>
  <c r="M8" i="1"/>
  <c r="O8" i="1"/>
  <c r="Q8" i="1"/>
  <c r="R8" i="1"/>
  <c r="H9" i="1"/>
  <c r="M9" i="1"/>
  <c r="O9" i="1"/>
  <c r="H10" i="1"/>
  <c r="I10" i="1"/>
  <c r="J10" i="1"/>
  <c r="U10" i="1" s="1"/>
  <c r="M10" i="1"/>
  <c r="R10" i="1" s="1"/>
  <c r="W10" i="1" s="1"/>
  <c r="O10" i="1"/>
  <c r="Q10" i="1"/>
  <c r="H11" i="1"/>
  <c r="J11" i="1"/>
  <c r="U11" i="1" s="1"/>
  <c r="M11" i="1"/>
  <c r="O11" i="1"/>
  <c r="Q11" i="1"/>
  <c r="R11" i="1"/>
  <c r="H12" i="1"/>
  <c r="M12" i="1"/>
  <c r="O12" i="1"/>
  <c r="H13" i="1"/>
  <c r="I13" i="1"/>
  <c r="J13" i="1"/>
  <c r="U13" i="1" s="1"/>
  <c r="M13" i="1"/>
  <c r="O13" i="1"/>
  <c r="Q13" i="1"/>
  <c r="R13" i="1"/>
  <c r="H14" i="1"/>
  <c r="M14" i="1"/>
  <c r="O14" i="1"/>
  <c r="H15" i="1"/>
  <c r="I15" i="1"/>
  <c r="J15" i="1"/>
  <c r="U15" i="1" s="1"/>
  <c r="M15" i="1"/>
  <c r="O15" i="1"/>
  <c r="Q15" i="1"/>
  <c r="R15" i="1"/>
  <c r="H16" i="1"/>
  <c r="M16" i="1"/>
  <c r="O16" i="1"/>
  <c r="H17" i="1"/>
  <c r="I17" i="1"/>
  <c r="J17" i="1" s="1"/>
  <c r="M17" i="1"/>
  <c r="O17" i="1"/>
  <c r="Q17" i="1"/>
  <c r="H18" i="1"/>
  <c r="M18" i="1"/>
  <c r="O18" i="1"/>
  <c r="H19" i="1"/>
  <c r="I19" i="1"/>
  <c r="J19" i="1" s="1"/>
  <c r="M19" i="1"/>
  <c r="O19" i="1"/>
  <c r="Q19" i="1"/>
  <c r="H20" i="1"/>
  <c r="M20" i="1"/>
  <c r="O20" i="1"/>
  <c r="H21" i="1"/>
  <c r="I21" i="1"/>
  <c r="J21" i="1"/>
  <c r="U21" i="1" s="1"/>
  <c r="M21" i="1"/>
  <c r="O21" i="1"/>
  <c r="Q21" i="1"/>
  <c r="R21" i="1"/>
  <c r="S21" i="1" s="1"/>
  <c r="W21" i="1"/>
  <c r="H22" i="1"/>
  <c r="M22" i="1"/>
  <c r="O22" i="1"/>
  <c r="U19" i="1" l="1"/>
  <c r="R19" i="1"/>
  <c r="U17" i="1"/>
  <c r="R17" i="1"/>
  <c r="I20" i="1"/>
  <c r="J20" i="1" s="1"/>
  <c r="Q20" i="1"/>
  <c r="I7" i="1"/>
  <c r="Q7" i="1"/>
  <c r="J7" i="1"/>
  <c r="S6" i="1"/>
  <c r="W6" i="1"/>
  <c r="I16" i="1"/>
  <c r="J16" i="1" s="1"/>
  <c r="Q16" i="1"/>
  <c r="S13" i="1"/>
  <c r="W13" i="1"/>
  <c r="S8" i="1"/>
  <c r="W8" i="1"/>
  <c r="I3" i="1"/>
  <c r="Q3" i="1"/>
  <c r="J3" i="1"/>
  <c r="I12" i="1"/>
  <c r="Q12" i="1"/>
  <c r="J12" i="1"/>
  <c r="S4" i="1"/>
  <c r="W4" i="1"/>
  <c r="I18" i="1"/>
  <c r="Q18" i="1"/>
  <c r="J18" i="1"/>
  <c r="I14" i="1"/>
  <c r="Q14" i="1"/>
  <c r="J14" i="1"/>
  <c r="S11" i="1"/>
  <c r="W11" i="1"/>
  <c r="I9" i="1"/>
  <c r="J9" i="1"/>
  <c r="I22" i="1"/>
  <c r="J22" i="1" s="1"/>
  <c r="Q22" i="1"/>
  <c r="S15" i="1"/>
  <c r="W15" i="1"/>
  <c r="S10" i="1"/>
  <c r="I5" i="1"/>
  <c r="Q5" i="1"/>
  <c r="J5" i="1"/>
  <c r="S2" i="1"/>
  <c r="W2" i="1"/>
  <c r="R16" i="1" l="1"/>
  <c r="U16" i="1"/>
  <c r="R22" i="1"/>
  <c r="U22" i="1"/>
  <c r="R20" i="1"/>
  <c r="U20" i="1"/>
  <c r="R5" i="1"/>
  <c r="U5" i="1"/>
  <c r="R7" i="1"/>
  <c r="U7" i="1"/>
  <c r="R14" i="1"/>
  <c r="U14" i="1"/>
  <c r="S17" i="1"/>
  <c r="W17" i="1"/>
  <c r="R18" i="1"/>
  <c r="U18" i="1"/>
  <c r="R3" i="1"/>
  <c r="U3" i="1"/>
  <c r="S19" i="1"/>
  <c r="W19" i="1"/>
  <c r="R9" i="1"/>
  <c r="U9" i="1"/>
  <c r="R12" i="1"/>
  <c r="U12" i="1"/>
  <c r="W12" i="1" l="1"/>
  <c r="S12" i="1"/>
  <c r="W18" i="1"/>
  <c r="S18" i="1"/>
  <c r="W14" i="1"/>
  <c r="S14" i="1"/>
  <c r="W5" i="1"/>
  <c r="S5" i="1"/>
  <c r="W22" i="1"/>
  <c r="S22" i="1"/>
  <c r="S9" i="1"/>
  <c r="W9" i="1"/>
  <c r="W3" i="1"/>
  <c r="S3" i="1"/>
  <c r="W7" i="1"/>
  <c r="S7" i="1"/>
  <c r="W20" i="1"/>
  <c r="S20" i="1"/>
  <c r="W16" i="1"/>
  <c r="S16" i="1"/>
</calcChain>
</file>

<file path=xl/sharedStrings.xml><?xml version="1.0" encoding="utf-8"?>
<sst xmlns="http://schemas.openxmlformats.org/spreadsheetml/2006/main" count="43" uniqueCount="43">
  <si>
    <t xml:space="preserve"> AOSTRIZA MANGGALIH SOFIAT WIBOWO</t>
  </si>
  <si>
    <t xml:space="preserve"> CANTIK SONIA 70</t>
  </si>
  <si>
    <t xml:space="preserve"> ASTI DWI NINGTYAS 70</t>
  </si>
  <si>
    <t xml:space="preserve"> AURA QURANI RAHIMUNA 70</t>
  </si>
  <si>
    <t xml:space="preserve"> CALISTA IZZATI NUR SABRINA 70</t>
  </si>
  <si>
    <t xml:space="preserve"> ATHIA NAJLA HANIFAH 70</t>
  </si>
  <si>
    <t xml:space="preserve"> ATUT PURNAMA ZAHRO 70</t>
  </si>
  <si>
    <t>DEBBY FEBRIANDINI 70</t>
  </si>
  <si>
    <t>ANNISA NAZZANIAH SAFIRA 70</t>
  </si>
  <si>
    <t>DAVINA SEPTIANTY 70</t>
  </si>
  <si>
    <t>APRILIANI EKA PUTERI 70</t>
  </si>
  <si>
    <t>PUTRI NADIA 70</t>
  </si>
  <si>
    <t>CAHYANINGRUM 55</t>
  </si>
  <si>
    <t>CHELSEA KHAYRA SHAKILA NAZA 72</t>
  </si>
  <si>
    <t>DESNA FERLA SAFIRA 70</t>
  </si>
  <si>
    <t xml:space="preserve">CITRA TALIA ARINANDITA </t>
  </si>
  <si>
    <t xml:space="preserve">Cahya Aulia PRIMA RAMADHANTI </t>
  </si>
  <si>
    <t>AZZAHRA UMMU AL’AIMMAH ENGGOA</t>
  </si>
  <si>
    <t xml:space="preserve">CHELSEA SRI NURMALASARI </t>
  </si>
  <si>
    <t>DESTA NURUL HIKMAH</t>
  </si>
  <si>
    <t>AURA INDRIYANI</t>
  </si>
  <si>
    <t>Input EAS + Total Tugas</t>
  </si>
  <si>
    <t>EAS</t>
  </si>
  <si>
    <t>Input ETS + Presentasi</t>
  </si>
  <si>
    <t>ETS</t>
  </si>
  <si>
    <t>Input Nilai Tugas</t>
  </si>
  <si>
    <t>Tugas</t>
  </si>
  <si>
    <t>Input Nilai Keaktifan</t>
  </si>
  <si>
    <t>Rerata Skor Tugas Individu</t>
  </si>
  <si>
    <t>Tugas Individu</t>
  </si>
  <si>
    <t>Rerata Skor Kuis</t>
  </si>
  <si>
    <t>Nilai Kuis 2</t>
  </si>
  <si>
    <t>Nilai Kuis 1</t>
  </si>
  <si>
    <t>Rerata Skor Presentasi</t>
  </si>
  <si>
    <t xml:space="preserve">Total Skor Presentasi 2  </t>
  </si>
  <si>
    <t>Total Skor Presentasi 1    (1-20)</t>
  </si>
  <si>
    <t xml:space="preserve">Presentasi dan diskusi secara aktif disampaikan ringkas dan jelas, dan tepat sesuai dengan materi (1-4)
</t>
  </si>
  <si>
    <t>Kepatuhan SOP (1-4)</t>
  </si>
  <si>
    <t>Kerja Sama (1-4)</t>
  </si>
  <si>
    <t>Inisiatif Bertanya (1-4)</t>
  </si>
  <si>
    <t>Partisipasi (1-4)</t>
  </si>
  <si>
    <t>Nama Mahasiswa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</si>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</sst>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/>
    <xf numFmtId="1" fontId="0" fillId="2" borderId="0" xfId="0" applyNumberFormat="1" applyFill="1"/>
    <xf numFmtId="0" fontId="0" fillId="0" borderId="0" xfId="0" applyAlignment="1">
      <alignment horizontal="center"/>
    </xf>
    <xf numFmtId="1" fontId="0" fillId="2" borderId="1" xfId="0" applyNumberFormat="1" applyFill="1" applyBorder="1"/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/>
    <xf numFmtId="0" fontId="0" fillId="2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51AC9-864B-4244-82CB-FB7065526A15}">
  <dimension ref="A1:AD22"/>
  <sheetViews>
    <sheetView tabSelected="1" workbookViewId="0">
      <pane xSplit="2" topLeftCell="L1" activePane="topRight" state="frozen"/>
      <selection pane="topRight" activeCell="S2" sqref="S2"/>
    </sheetView>
  </sheetViews>
  <sheetFormatPr defaultRowHeight="15" x14ac:dyDescent="0.25"/>
  <cols>
    <col min="2" max="2" width="23.85546875" customWidth="1"/>
    <col min="3" max="3" width="11.140625" customWidth="1"/>
    <col min="4" max="4" width="9.85546875" customWidth="1"/>
    <col min="5" max="5" width="12.140625" customWidth="1"/>
    <col min="6" max="6" width="12" customWidth="1"/>
    <col min="7" max="7" width="17" customWidth="1"/>
    <col min="8" max="8" width="8.5703125" customWidth="1"/>
    <col min="21" max="21" width="10.7109375" style="1" customWidth="1"/>
    <col min="24" max="24" width="9.42578125" customWidth="1"/>
  </cols>
  <sheetData>
    <row r="1" spans="1:30" ht="73.5" customHeight="1" x14ac:dyDescent="0.25">
      <c r="A1" s="30" t="s">
        <v>42</v>
      </c>
      <c r="B1" s="30" t="s">
        <v>41</v>
      </c>
      <c r="C1" s="6" t="s">
        <v>40</v>
      </c>
      <c r="D1" s="6" t="s">
        <v>39</v>
      </c>
      <c r="E1" s="6" t="s">
        <v>38</v>
      </c>
      <c r="F1" s="6" t="s">
        <v>37</v>
      </c>
      <c r="G1" s="6" t="s">
        <v>36</v>
      </c>
      <c r="H1" s="6" t="s">
        <v>35</v>
      </c>
      <c r="I1" s="6" t="s">
        <v>34</v>
      </c>
      <c r="J1" s="6" t="s">
        <v>33</v>
      </c>
      <c r="K1" s="25" t="s">
        <v>32</v>
      </c>
      <c r="L1" s="25" t="s">
        <v>31</v>
      </c>
      <c r="M1" s="29" t="s">
        <v>30</v>
      </c>
      <c r="N1" s="28" t="s">
        <v>29</v>
      </c>
      <c r="O1" s="6" t="s">
        <v>28</v>
      </c>
      <c r="P1" s="6"/>
      <c r="Q1" s="6" t="s">
        <v>27</v>
      </c>
      <c r="R1" s="28" t="s">
        <v>26</v>
      </c>
      <c r="S1" s="28" t="s">
        <v>25</v>
      </c>
      <c r="T1" s="27" t="s">
        <v>24</v>
      </c>
      <c r="U1" s="26" t="s">
        <v>23</v>
      </c>
      <c r="V1" s="8" t="s">
        <v>22</v>
      </c>
      <c r="W1" s="8" t="s">
        <v>21</v>
      </c>
    </row>
    <row r="2" spans="1:30" s="9" customFormat="1" x14ac:dyDescent="0.25">
      <c r="A2" s="11">
        <v>1</v>
      </c>
      <c r="B2" s="15" t="s">
        <v>20</v>
      </c>
      <c r="C2" s="6">
        <v>4</v>
      </c>
      <c r="D2" s="6">
        <v>2</v>
      </c>
      <c r="E2" s="6">
        <v>4</v>
      </c>
      <c r="F2" s="6">
        <v>4</v>
      </c>
      <c r="G2" s="6">
        <v>4</v>
      </c>
      <c r="H2" s="6">
        <f>SUM(C2:G2)</f>
        <v>18</v>
      </c>
      <c r="I2" s="6">
        <f>H2-1</f>
        <v>17</v>
      </c>
      <c r="J2" s="6">
        <f>AVERAGE(H2:I2)</f>
        <v>17.5</v>
      </c>
      <c r="K2" s="6">
        <v>70</v>
      </c>
      <c r="L2" s="6">
        <v>50</v>
      </c>
      <c r="M2" s="6">
        <f>((AVERAGE(K2:L2))*0.15)</f>
        <v>9</v>
      </c>
      <c r="N2" s="6">
        <v>78</v>
      </c>
      <c r="O2" s="6">
        <f>N2*0.1</f>
        <v>7.8000000000000007</v>
      </c>
      <c r="P2" s="8"/>
      <c r="Q2" s="7">
        <f>(100/10)*(H2/2)</f>
        <v>90</v>
      </c>
      <c r="R2" s="6">
        <f>SUM(J2,M2,O2)</f>
        <v>34.299999999999997</v>
      </c>
      <c r="S2" s="2">
        <f>(100/20)*((R2/4.5)*2)+5</f>
        <v>81.222222222222214</v>
      </c>
      <c r="T2" s="6">
        <v>70</v>
      </c>
      <c r="U2" s="4">
        <f>((T2*0.15)+(J2/2))*(100/25)</f>
        <v>77</v>
      </c>
      <c r="V2" s="6">
        <v>76</v>
      </c>
      <c r="W2" s="2">
        <f>(100/45)*((V2*0.2)+((R2/4.5)*2.5))</f>
        <v>76.123456790123456</v>
      </c>
      <c r="X2" s="25"/>
      <c r="Y2" s="6"/>
      <c r="Z2" s="6"/>
      <c r="AA2" s="6"/>
      <c r="AB2" s="6"/>
      <c r="AC2" s="24"/>
      <c r="AD2" s="23"/>
    </row>
    <row r="3" spans="1:30" s="9" customFormat="1" x14ac:dyDescent="0.25">
      <c r="A3" s="11">
        <v>2</v>
      </c>
      <c r="B3" s="10" t="s">
        <v>19</v>
      </c>
      <c r="C3" s="6">
        <v>4</v>
      </c>
      <c r="D3" s="9">
        <v>1</v>
      </c>
      <c r="E3" s="6">
        <v>4</v>
      </c>
      <c r="F3" s="6">
        <v>4</v>
      </c>
      <c r="G3" s="6">
        <v>4</v>
      </c>
      <c r="H3" s="6">
        <f>SUM(C3:G3)</f>
        <v>17</v>
      </c>
      <c r="I3" s="6">
        <f>H3-1</f>
        <v>16</v>
      </c>
      <c r="J3" s="6">
        <f>AVERAGE(H3:I3)</f>
        <v>16.5</v>
      </c>
      <c r="K3" s="9">
        <v>80</v>
      </c>
      <c r="L3" s="9">
        <v>60</v>
      </c>
      <c r="M3" s="6">
        <f>((AVERAGE(K3:L3))*0.15)</f>
        <v>10.5</v>
      </c>
      <c r="N3" s="9">
        <v>94</v>
      </c>
      <c r="O3" s="6">
        <f>N3*0.1</f>
        <v>9.4</v>
      </c>
      <c r="P3" s="8"/>
      <c r="Q3" s="7">
        <f>(100/10)*(H3/2)</f>
        <v>85</v>
      </c>
      <c r="R3" s="6">
        <f>SUM(J3,M3,O3)</f>
        <v>36.4</v>
      </c>
      <c r="S3" s="2">
        <f>(100/20)*((R3/4.5)*2)+5</f>
        <v>85.888888888888886</v>
      </c>
      <c r="T3" s="6">
        <v>70</v>
      </c>
      <c r="U3" s="4">
        <f>((T3*0.15)+(J3/2))*(100/25)</f>
        <v>75</v>
      </c>
      <c r="V3" s="22">
        <v>70</v>
      </c>
      <c r="W3" s="2">
        <f>(100/45)*((V3*0.2)+((R3/4.5)*2.5))</f>
        <v>76.049382716049379</v>
      </c>
      <c r="X3" s="21"/>
      <c r="AC3" s="20"/>
      <c r="AD3" s="19"/>
    </row>
    <row r="4" spans="1:30" s="9" customFormat="1" x14ac:dyDescent="0.25">
      <c r="A4" s="11">
        <v>3</v>
      </c>
      <c r="B4" s="10" t="s">
        <v>18</v>
      </c>
      <c r="C4" s="6">
        <v>4</v>
      </c>
      <c r="D4" s="9">
        <v>1</v>
      </c>
      <c r="E4" s="6">
        <v>4</v>
      </c>
      <c r="F4" s="6">
        <v>4</v>
      </c>
      <c r="G4" s="6">
        <v>4</v>
      </c>
      <c r="H4" s="6">
        <f>SUM(C4:G4)</f>
        <v>17</v>
      </c>
      <c r="I4" s="6">
        <f>H4-1</f>
        <v>16</v>
      </c>
      <c r="J4" s="6">
        <f>AVERAGE(H4:I4)</f>
        <v>16.5</v>
      </c>
      <c r="K4" s="9">
        <v>10</v>
      </c>
      <c r="L4" s="9">
        <v>60</v>
      </c>
      <c r="M4" s="6">
        <f>((AVERAGE(K4:L4))*0.15)</f>
        <v>5.25</v>
      </c>
      <c r="N4" s="9">
        <v>86</v>
      </c>
      <c r="O4" s="6">
        <f>N4*0.1</f>
        <v>8.6</v>
      </c>
      <c r="P4" s="8"/>
      <c r="Q4" s="7">
        <f>(100/10)*(H4/2)</f>
        <v>85</v>
      </c>
      <c r="R4" s="6">
        <f>SUM(J4,M4,O4)</f>
        <v>30.35</v>
      </c>
      <c r="S4" s="2">
        <f>(100/20)*((R4/4.5)*2)+5</f>
        <v>72.444444444444443</v>
      </c>
      <c r="T4" s="6">
        <v>70</v>
      </c>
      <c r="U4" s="4">
        <f>((T4*0.15)+(J4/2))*(100/25)</f>
        <v>75</v>
      </c>
      <c r="V4" s="22">
        <v>64</v>
      </c>
      <c r="W4" s="2">
        <f>(100/45)*((V4*0.2)+((R4/4.5)*2.5))</f>
        <v>65.913580246913583</v>
      </c>
      <c r="X4" s="21"/>
      <c r="AC4" s="20"/>
      <c r="AD4" s="19"/>
    </row>
    <row r="5" spans="1:30" s="9" customFormat="1" x14ac:dyDescent="0.25">
      <c r="A5" s="11">
        <v>4</v>
      </c>
      <c r="B5" s="10" t="s">
        <v>17</v>
      </c>
      <c r="C5" s="6">
        <v>4</v>
      </c>
      <c r="E5" s="6">
        <v>4</v>
      </c>
      <c r="F5" s="6">
        <v>4</v>
      </c>
      <c r="G5" s="6">
        <v>4</v>
      </c>
      <c r="H5" s="6">
        <f>SUM(C5:G5)</f>
        <v>16</v>
      </c>
      <c r="I5" s="6">
        <f>H5-1</f>
        <v>15</v>
      </c>
      <c r="J5" s="6">
        <f>AVERAGE(H5:I5)</f>
        <v>15.5</v>
      </c>
      <c r="K5" s="9">
        <v>10</v>
      </c>
      <c r="L5" s="9">
        <v>80</v>
      </c>
      <c r="M5" s="6">
        <f>((AVERAGE(K5:L5))*0.15)</f>
        <v>6.75</v>
      </c>
      <c r="N5" s="9">
        <v>28</v>
      </c>
      <c r="O5" s="6">
        <f>N5*0.1</f>
        <v>2.8000000000000003</v>
      </c>
      <c r="P5" s="8"/>
      <c r="Q5" s="7">
        <f>(100/10)*(H5/2)</f>
        <v>80</v>
      </c>
      <c r="R5" s="6">
        <f>SUM(J5,M5,O5)</f>
        <v>25.05</v>
      </c>
      <c r="S5" s="2">
        <f>(100/20)*((R5/4.5)*2)+5</f>
        <v>60.666666666666664</v>
      </c>
      <c r="T5" s="6">
        <v>70</v>
      </c>
      <c r="U5" s="4">
        <f>((T5*0.15)+(J5/2))*(100/25)</f>
        <v>73</v>
      </c>
      <c r="V5" s="22">
        <v>68</v>
      </c>
      <c r="W5" s="2">
        <f>(100/45)*((V5*0.2)+((R5/4.5)*2.5))</f>
        <v>61.148148148148145</v>
      </c>
      <c r="X5" s="21"/>
      <c r="AC5" s="20"/>
      <c r="AD5" s="19"/>
    </row>
    <row r="6" spans="1:30" s="9" customFormat="1" x14ac:dyDescent="0.25">
      <c r="A6" s="11">
        <v>5</v>
      </c>
      <c r="B6" s="10" t="s">
        <v>16</v>
      </c>
      <c r="C6" s="6">
        <v>4</v>
      </c>
      <c r="D6" s="9">
        <v>1</v>
      </c>
      <c r="E6" s="6">
        <v>4</v>
      </c>
      <c r="F6" s="6">
        <v>4</v>
      </c>
      <c r="G6" s="6">
        <v>4</v>
      </c>
      <c r="H6" s="6">
        <f>SUM(C6:G6)</f>
        <v>17</v>
      </c>
      <c r="I6" s="6">
        <f>H6-1</f>
        <v>16</v>
      </c>
      <c r="J6" s="6">
        <f>AVERAGE(H6:I6)</f>
        <v>16.5</v>
      </c>
      <c r="K6" s="9">
        <v>50</v>
      </c>
      <c r="L6" s="9">
        <v>70</v>
      </c>
      <c r="M6" s="6">
        <f>((AVERAGE(K6:L6))*0.15)</f>
        <v>9</v>
      </c>
      <c r="N6" s="9">
        <v>88</v>
      </c>
      <c r="O6" s="6">
        <f>N6*0.1</f>
        <v>8.8000000000000007</v>
      </c>
      <c r="P6" s="8"/>
      <c r="Q6" s="7">
        <f>(100/10)*(H6/2)</f>
        <v>85</v>
      </c>
      <c r="R6" s="6">
        <f>SUM(J6,M6,O6)</f>
        <v>34.299999999999997</v>
      </c>
      <c r="S6" s="2">
        <f>(100/20)*((R6/4.5)*2)+5</f>
        <v>81.222222222222214</v>
      </c>
      <c r="T6" s="6">
        <v>70</v>
      </c>
      <c r="U6" s="4">
        <f>((T6*0.15)+(J6/2))*(100/25)</f>
        <v>75</v>
      </c>
      <c r="V6" s="22">
        <v>72</v>
      </c>
      <c r="W6" s="2">
        <f>(100/45)*((V6*0.2)+((R6/4.5)*2.5))</f>
        <v>74.345679012345684</v>
      </c>
      <c r="X6" s="21"/>
      <c r="AC6" s="20"/>
      <c r="AD6" s="19"/>
    </row>
    <row r="7" spans="1:30" s="9" customFormat="1" x14ac:dyDescent="0.25">
      <c r="A7" s="11">
        <v>6</v>
      </c>
      <c r="B7" s="10" t="s">
        <v>15</v>
      </c>
      <c r="C7" s="6">
        <v>4</v>
      </c>
      <c r="D7" s="9">
        <v>1</v>
      </c>
      <c r="E7" s="6">
        <v>4</v>
      </c>
      <c r="F7" s="6">
        <v>4</v>
      </c>
      <c r="G7" s="6">
        <v>4</v>
      </c>
      <c r="H7" s="6">
        <f>SUM(C7:G7)</f>
        <v>17</v>
      </c>
      <c r="I7" s="6">
        <f>H7-1</f>
        <v>16</v>
      </c>
      <c r="J7" s="6">
        <f>AVERAGE(H7:I7)</f>
        <v>16.5</v>
      </c>
      <c r="K7" s="9">
        <v>40</v>
      </c>
      <c r="L7" s="9">
        <v>60</v>
      </c>
      <c r="M7" s="6">
        <f>((AVERAGE(K7:L7))*0.15)</f>
        <v>7.5</v>
      </c>
      <c r="N7" s="9">
        <v>70</v>
      </c>
      <c r="O7" s="6">
        <f>N7*0.1</f>
        <v>7</v>
      </c>
      <c r="P7" s="8"/>
      <c r="Q7" s="7">
        <f>(100/10)*(H7/2)</f>
        <v>85</v>
      </c>
      <c r="R7" s="6">
        <f>SUM(J7,M7,O7)</f>
        <v>31</v>
      </c>
      <c r="S7" s="2">
        <f>(100/20)*((R7/4.5)*2)+5</f>
        <v>73.888888888888886</v>
      </c>
      <c r="T7" s="11">
        <v>68</v>
      </c>
      <c r="U7" s="4">
        <f>((T7*0.15)+(J7/2))*(100/25)</f>
        <v>73.8</v>
      </c>
      <c r="V7" s="22">
        <v>64</v>
      </c>
      <c r="W7" s="2">
        <f>(100/45)*((V7*0.2)+((R7/4.5)*2.5))</f>
        <v>66.716049382716051</v>
      </c>
      <c r="X7" s="21"/>
      <c r="AC7" s="20"/>
      <c r="AD7" s="19"/>
    </row>
    <row r="8" spans="1:30" s="9" customFormat="1" x14ac:dyDescent="0.25">
      <c r="A8" s="11">
        <v>7</v>
      </c>
      <c r="B8" s="10" t="s">
        <v>14</v>
      </c>
      <c r="C8" s="6">
        <v>4</v>
      </c>
      <c r="D8" s="9">
        <v>2</v>
      </c>
      <c r="E8" s="6">
        <v>4</v>
      </c>
      <c r="F8" s="6">
        <v>4</v>
      </c>
      <c r="G8" s="6">
        <v>4</v>
      </c>
      <c r="H8" s="6">
        <f>SUM(C8:G8)</f>
        <v>18</v>
      </c>
      <c r="I8" s="6">
        <f>H8-1</f>
        <v>17</v>
      </c>
      <c r="J8" s="6">
        <f>AVERAGE(H8:I8)</f>
        <v>17.5</v>
      </c>
      <c r="K8" s="9">
        <v>50</v>
      </c>
      <c r="L8" s="9">
        <v>90</v>
      </c>
      <c r="M8" s="6">
        <f>((AVERAGE(K8:L8))*0.15)</f>
        <v>10.5</v>
      </c>
      <c r="N8" s="9">
        <v>90</v>
      </c>
      <c r="O8" s="6">
        <f>N8*0.1</f>
        <v>9</v>
      </c>
      <c r="P8" s="8"/>
      <c r="Q8" s="7">
        <f>(100/10)*(H8/2)</f>
        <v>90</v>
      </c>
      <c r="R8" s="6">
        <f>SUM(J8,M8,O8)</f>
        <v>37</v>
      </c>
      <c r="S8" s="2">
        <f>(100/20)*((R8/4.5)*2)+5</f>
        <v>87.222222222222214</v>
      </c>
      <c r="T8" s="11">
        <v>70</v>
      </c>
      <c r="U8" s="4">
        <f>((T8*0.15)+(J8/2))*(100/25)</f>
        <v>77</v>
      </c>
      <c r="V8" s="22">
        <v>80</v>
      </c>
      <c r="W8" s="2">
        <f>(100/45)*((V8*0.2)+((R8/4.5)*2.5))</f>
        <v>81.23456790123457</v>
      </c>
      <c r="X8" s="21"/>
      <c r="AC8" s="20"/>
      <c r="AD8" s="19"/>
    </row>
    <row r="9" spans="1:30" s="9" customFormat="1" x14ac:dyDescent="0.25">
      <c r="A9" s="11">
        <v>8</v>
      </c>
      <c r="B9" s="10" t="s">
        <v>13</v>
      </c>
      <c r="C9" s="6">
        <v>4</v>
      </c>
      <c r="D9" s="9">
        <v>3</v>
      </c>
      <c r="E9" s="6">
        <v>4</v>
      </c>
      <c r="F9" s="6">
        <v>4</v>
      </c>
      <c r="G9" s="6">
        <v>4</v>
      </c>
      <c r="H9" s="6">
        <f>SUM(C9:G9)</f>
        <v>19</v>
      </c>
      <c r="I9" s="6">
        <f>H9-1</f>
        <v>18</v>
      </c>
      <c r="J9" s="6">
        <f>AVERAGE(H9:I9)</f>
        <v>18.5</v>
      </c>
      <c r="K9" s="9">
        <v>50</v>
      </c>
      <c r="L9" s="9">
        <v>70</v>
      </c>
      <c r="M9" s="6">
        <f>((AVERAGE(K9:L9))*0.15)</f>
        <v>9</v>
      </c>
      <c r="N9" s="9">
        <v>76</v>
      </c>
      <c r="O9" s="6">
        <f>N9*0.1</f>
        <v>7.6000000000000005</v>
      </c>
      <c r="P9" s="8"/>
      <c r="Q9" s="7">
        <v>100</v>
      </c>
      <c r="R9" s="6">
        <f>SUM(J9,M9,O9)</f>
        <v>35.1</v>
      </c>
      <c r="S9" s="2">
        <f>(100/20)*((R9/4.5)*2)+5</f>
        <v>83</v>
      </c>
      <c r="T9" s="11">
        <v>72</v>
      </c>
      <c r="U9" s="4">
        <f>((T9*0.15)+(J9/2))*(100/25)</f>
        <v>80.199999999999989</v>
      </c>
      <c r="V9" s="22">
        <v>80</v>
      </c>
      <c r="W9" s="2">
        <f>(100/45)*((V9*0.2)+((R9/4.5)*2.5))</f>
        <v>78.888888888888886</v>
      </c>
      <c r="X9" s="21"/>
      <c r="AC9" s="20"/>
      <c r="AD9" s="19"/>
    </row>
    <row r="10" spans="1:30" s="9" customFormat="1" x14ac:dyDescent="0.25">
      <c r="A10" s="11">
        <v>9</v>
      </c>
      <c r="B10" s="10" t="s">
        <v>12</v>
      </c>
      <c r="C10" s="6">
        <v>4</v>
      </c>
      <c r="D10" s="9">
        <v>1</v>
      </c>
      <c r="E10" s="6">
        <v>4</v>
      </c>
      <c r="F10" s="6">
        <v>4</v>
      </c>
      <c r="G10" s="6">
        <v>4</v>
      </c>
      <c r="H10" s="6">
        <f>SUM(C10:G10)</f>
        <v>17</v>
      </c>
      <c r="I10" s="6">
        <f>H10-1</f>
        <v>16</v>
      </c>
      <c r="J10" s="6">
        <f>AVERAGE(H10:I10)</f>
        <v>16.5</v>
      </c>
      <c r="K10" s="9">
        <v>40</v>
      </c>
      <c r="L10" s="9">
        <v>70</v>
      </c>
      <c r="M10" s="6">
        <f>((AVERAGE(K10:L10))*0.15)</f>
        <v>8.25</v>
      </c>
      <c r="N10" s="9">
        <v>38</v>
      </c>
      <c r="O10" s="6">
        <f>N10*0.1</f>
        <v>3.8000000000000003</v>
      </c>
      <c r="P10" s="8"/>
      <c r="Q10" s="7">
        <f>(100/10)*(H10/2)</f>
        <v>85</v>
      </c>
      <c r="R10" s="6">
        <f>SUM(J10,M10,O10)</f>
        <v>28.55</v>
      </c>
      <c r="S10" s="2">
        <f>(100/20)*((R10/4.5)*2)+5</f>
        <v>68.444444444444457</v>
      </c>
      <c r="T10" s="11">
        <v>55</v>
      </c>
      <c r="U10" s="4">
        <f>((T10*0.15)+(J10/2))*(100/25)</f>
        <v>66</v>
      </c>
      <c r="V10" s="22">
        <v>40</v>
      </c>
      <c r="W10" s="2">
        <f>(100/45)*((V10*0.2)+((R10/4.5)*2.5))</f>
        <v>53.024691358024704</v>
      </c>
      <c r="X10" s="21"/>
      <c r="AC10" s="20"/>
      <c r="AD10" s="19"/>
    </row>
    <row r="11" spans="1:30" s="9" customFormat="1" x14ac:dyDescent="0.25">
      <c r="A11" s="11">
        <v>10</v>
      </c>
      <c r="B11" s="10" t="s">
        <v>11</v>
      </c>
      <c r="C11" s="6">
        <v>4</v>
      </c>
      <c r="D11" s="9">
        <v>4</v>
      </c>
      <c r="E11" s="6">
        <v>4</v>
      </c>
      <c r="F11" s="6">
        <v>4</v>
      </c>
      <c r="G11" s="6">
        <v>4</v>
      </c>
      <c r="H11" s="6">
        <f>SUM(C11:G11)</f>
        <v>20</v>
      </c>
      <c r="I11" s="9">
        <v>20</v>
      </c>
      <c r="J11" s="6">
        <f>AVERAGE(H11:I11)</f>
        <v>20</v>
      </c>
      <c r="K11" s="9">
        <v>20</v>
      </c>
      <c r="L11" s="9">
        <v>90</v>
      </c>
      <c r="M11" s="6">
        <f>((AVERAGE(K11:L11))*0.15)</f>
        <v>8.25</v>
      </c>
      <c r="N11" s="9">
        <v>76</v>
      </c>
      <c r="O11" s="6">
        <f>N11*0.1</f>
        <v>7.6000000000000005</v>
      </c>
      <c r="P11" s="8"/>
      <c r="Q11" s="7">
        <f>(100/10)*(H11/2)</f>
        <v>100</v>
      </c>
      <c r="R11" s="6">
        <f>SUM(J11,M11,O11)</f>
        <v>35.85</v>
      </c>
      <c r="S11" s="2">
        <f>(100/20)*((R11/4.5)*2)+5</f>
        <v>84.666666666666671</v>
      </c>
      <c r="T11" s="11">
        <v>70</v>
      </c>
      <c r="U11" s="4">
        <f>((T11*0.15)+(J11/2))*(100/25)</f>
        <v>82</v>
      </c>
      <c r="V11" s="22">
        <v>72</v>
      </c>
      <c r="W11" s="2">
        <f>(100/45)*((V11*0.2)+((R11/4.5)*2.5))</f>
        <v>76.259259259259267</v>
      </c>
      <c r="X11" s="21"/>
      <c r="AC11" s="20"/>
      <c r="AD11" s="19"/>
    </row>
    <row r="12" spans="1:30" s="9" customFormat="1" x14ac:dyDescent="0.25">
      <c r="A12" s="11">
        <v>11</v>
      </c>
      <c r="B12" s="10" t="s">
        <v>10</v>
      </c>
      <c r="C12" s="6">
        <v>4</v>
      </c>
      <c r="D12" s="9">
        <v>1</v>
      </c>
      <c r="E12" s="6">
        <v>4</v>
      </c>
      <c r="F12" s="6">
        <v>4</v>
      </c>
      <c r="G12" s="6">
        <v>4</v>
      </c>
      <c r="H12" s="6">
        <f>SUM(C12:G12)</f>
        <v>17</v>
      </c>
      <c r="I12" s="6">
        <f>H12-1</f>
        <v>16</v>
      </c>
      <c r="J12" s="6">
        <f>AVERAGE(H12:I12)</f>
        <v>16.5</v>
      </c>
      <c r="K12" s="9">
        <v>80</v>
      </c>
      <c r="L12" s="9">
        <v>70</v>
      </c>
      <c r="M12" s="6">
        <f>((AVERAGE(K12:L12))*0.15)</f>
        <v>11.25</v>
      </c>
      <c r="N12" s="9">
        <v>72</v>
      </c>
      <c r="O12" s="6">
        <f>N12*0.1</f>
        <v>7.2</v>
      </c>
      <c r="P12" s="8"/>
      <c r="Q12" s="7">
        <f>(100/10)*(H12/2)</f>
        <v>85</v>
      </c>
      <c r="R12" s="6">
        <f>SUM(J12,M12,O12)</f>
        <v>34.950000000000003</v>
      </c>
      <c r="S12" s="2">
        <f>(100/20)*((R12/4.5)*2)+5</f>
        <v>82.666666666666671</v>
      </c>
      <c r="T12" s="11">
        <v>70</v>
      </c>
      <c r="U12" s="4">
        <f>((T12*0.15)+(J12/2))*(100/25)</f>
        <v>75</v>
      </c>
      <c r="V12" s="22">
        <v>70</v>
      </c>
      <c r="W12" s="2">
        <f>(100/45)*((V12*0.2)+((R12/4.5)*2.5))</f>
        <v>74.259259259259267</v>
      </c>
      <c r="X12" s="21"/>
      <c r="AC12" s="20"/>
      <c r="AD12" s="19"/>
    </row>
    <row r="13" spans="1:30" s="9" customFormat="1" x14ac:dyDescent="0.25">
      <c r="A13" s="11">
        <v>12</v>
      </c>
      <c r="B13" s="10" t="s">
        <v>9</v>
      </c>
      <c r="C13" s="6">
        <v>4</v>
      </c>
      <c r="D13" s="9">
        <v>2</v>
      </c>
      <c r="E13" s="6">
        <v>4</v>
      </c>
      <c r="F13" s="6">
        <v>4</v>
      </c>
      <c r="G13" s="6">
        <v>4</v>
      </c>
      <c r="H13" s="6">
        <f>SUM(C13:G13)</f>
        <v>18</v>
      </c>
      <c r="I13" s="6">
        <f>H13-1</f>
        <v>17</v>
      </c>
      <c r="J13" s="6">
        <f>AVERAGE(H13:I13)</f>
        <v>17.5</v>
      </c>
      <c r="K13" s="9">
        <v>70</v>
      </c>
      <c r="L13" s="9">
        <v>70</v>
      </c>
      <c r="M13" s="6">
        <f>((AVERAGE(K13:L13))*0.15)</f>
        <v>10.5</v>
      </c>
      <c r="N13" s="9">
        <v>88</v>
      </c>
      <c r="O13" s="6">
        <f>N13*0.1</f>
        <v>8.8000000000000007</v>
      </c>
      <c r="P13" s="8"/>
      <c r="Q13" s="7">
        <f>(100/10)*(H13/2)</f>
        <v>90</v>
      </c>
      <c r="R13" s="6">
        <f>SUM(J13,M13,O13)</f>
        <v>36.799999999999997</v>
      </c>
      <c r="S13" s="2">
        <f>(100/20)*((R13/4.5)*2)+5</f>
        <v>86.777777777777771</v>
      </c>
      <c r="T13" s="11">
        <v>70</v>
      </c>
      <c r="U13" s="4">
        <f>((T13*0.15)+(J13/2))*(100/25)</f>
        <v>77</v>
      </c>
      <c r="V13" s="22">
        <v>70</v>
      </c>
      <c r="W13" s="2">
        <f>(100/45)*((V13*0.2)+((R13/4.5)*2.5))</f>
        <v>76.543209876543216</v>
      </c>
      <c r="X13" s="21"/>
      <c r="AC13" s="20"/>
      <c r="AD13" s="19"/>
    </row>
    <row r="14" spans="1:30" x14ac:dyDescent="0.25">
      <c r="A14" s="11">
        <v>13</v>
      </c>
      <c r="B14" s="17" t="s">
        <v>8</v>
      </c>
      <c r="C14" s="6">
        <v>4</v>
      </c>
      <c r="D14" s="18">
        <v>1</v>
      </c>
      <c r="E14" s="6">
        <v>4</v>
      </c>
      <c r="F14" s="6">
        <v>4</v>
      </c>
      <c r="G14" s="6">
        <v>4</v>
      </c>
      <c r="H14" s="6">
        <f>SUM(C14:G14)</f>
        <v>17</v>
      </c>
      <c r="I14" s="6">
        <f>H14-1</f>
        <v>16</v>
      </c>
      <c r="J14" s="6">
        <f>AVERAGE(H14:I14)</f>
        <v>16.5</v>
      </c>
      <c r="K14">
        <v>60</v>
      </c>
      <c r="L14" s="18">
        <v>80</v>
      </c>
      <c r="M14" s="6">
        <f>((AVERAGE(K14:L14))*0.15)</f>
        <v>10.5</v>
      </c>
      <c r="N14" s="18">
        <v>68</v>
      </c>
      <c r="O14" s="6">
        <f>N14*0.1</f>
        <v>6.8000000000000007</v>
      </c>
      <c r="P14" s="8"/>
      <c r="Q14" s="7">
        <f>(100/10)*(H14/2)</f>
        <v>85</v>
      </c>
      <c r="R14" s="6">
        <f>SUM(J14,M14,O14)</f>
        <v>33.799999999999997</v>
      </c>
      <c r="S14" s="2">
        <f>(100/20)*((R14/4.5)*2)+5</f>
        <v>80.1111111111111</v>
      </c>
      <c r="T14" s="11">
        <v>70</v>
      </c>
      <c r="U14" s="4">
        <f>((T14*0.15)+(J14/2))*(100/25)</f>
        <v>75</v>
      </c>
      <c r="V14" s="16">
        <v>70</v>
      </c>
      <c r="W14" s="2">
        <f>(100/45)*((V14*0.2)+((R14/4.5)*2.5))</f>
        <v>72.839506172839492</v>
      </c>
    </row>
    <row r="15" spans="1:30" x14ac:dyDescent="0.25">
      <c r="A15" s="11">
        <v>14</v>
      </c>
      <c r="B15" s="17" t="s">
        <v>7</v>
      </c>
      <c r="C15" s="6">
        <v>4</v>
      </c>
      <c r="D15">
        <v>1</v>
      </c>
      <c r="E15" s="6">
        <v>4</v>
      </c>
      <c r="F15" s="6">
        <v>4</v>
      </c>
      <c r="G15" s="6">
        <v>4</v>
      </c>
      <c r="H15" s="6">
        <f>SUM(C15:G15)</f>
        <v>17</v>
      </c>
      <c r="I15" s="6">
        <f>H15-1</f>
        <v>16</v>
      </c>
      <c r="J15" s="6">
        <f>AVERAGE(H15:I15)</f>
        <v>16.5</v>
      </c>
      <c r="K15">
        <v>70</v>
      </c>
      <c r="L15">
        <v>80</v>
      </c>
      <c r="M15" s="6">
        <f>((AVERAGE(K15:L15))*0.15)</f>
        <v>11.25</v>
      </c>
      <c r="N15">
        <v>92</v>
      </c>
      <c r="O15" s="6">
        <f>N15*0.1</f>
        <v>9.2000000000000011</v>
      </c>
      <c r="P15" s="8"/>
      <c r="Q15" s="7">
        <f>(100/10)*(H15/2)</f>
        <v>85</v>
      </c>
      <c r="R15" s="6">
        <f>SUM(J15,M15,O15)</f>
        <v>36.950000000000003</v>
      </c>
      <c r="S15" s="2">
        <f>(100/20)*((R15/4.5)*2)+5</f>
        <v>87.111111111111114</v>
      </c>
      <c r="T15" s="11">
        <v>70</v>
      </c>
      <c r="U15" s="4">
        <f>((T15*0.15)+(J15/2))*(100/25)</f>
        <v>75</v>
      </c>
      <c r="V15" s="16">
        <v>70</v>
      </c>
      <c r="W15" s="2">
        <f>(100/45)*((V15*0.2)+((R15/4.5)*2.5))</f>
        <v>76.728395061728406</v>
      </c>
    </row>
    <row r="16" spans="1:30" x14ac:dyDescent="0.25">
      <c r="A16" s="11">
        <v>15</v>
      </c>
      <c r="B16" s="15" t="s">
        <v>6</v>
      </c>
      <c r="C16" s="6">
        <v>4</v>
      </c>
      <c r="D16" s="9">
        <v>3</v>
      </c>
      <c r="E16" s="6">
        <v>4</v>
      </c>
      <c r="F16" s="6">
        <v>4</v>
      </c>
      <c r="G16" s="6">
        <v>4</v>
      </c>
      <c r="H16" s="6">
        <f>SUM(C16:G16)</f>
        <v>19</v>
      </c>
      <c r="I16" s="6">
        <f>H16-1</f>
        <v>18</v>
      </c>
      <c r="J16" s="6">
        <f>AVERAGE(H16:I16)</f>
        <v>18.5</v>
      </c>
      <c r="K16" s="9">
        <v>80</v>
      </c>
      <c r="L16" s="9">
        <v>85</v>
      </c>
      <c r="M16" s="6">
        <f>((AVERAGE(K16:L16))*0.15)</f>
        <v>12.375</v>
      </c>
      <c r="N16" s="14">
        <v>94</v>
      </c>
      <c r="O16" s="6">
        <f>N16*0.1</f>
        <v>9.4</v>
      </c>
      <c r="P16" s="8"/>
      <c r="Q16" s="7">
        <f>(100/10)*(H16/2)</f>
        <v>95</v>
      </c>
      <c r="R16" s="6">
        <f>SUM(J16,M16,O16)</f>
        <v>40.274999999999999</v>
      </c>
      <c r="S16" s="2">
        <f>(100/20)*((R16/4.5)*2)+5</f>
        <v>94.5</v>
      </c>
      <c r="T16" s="11">
        <v>70</v>
      </c>
      <c r="U16" s="4">
        <f>((T16*0.15)+(J16/2))*(100/25)</f>
        <v>79</v>
      </c>
      <c r="V16" s="13">
        <v>68</v>
      </c>
      <c r="W16" s="2">
        <f>(100/45)*((V16*0.2)+((R16/4.5)*2.5))</f>
        <v>79.944444444444457</v>
      </c>
    </row>
    <row r="17" spans="1:23" x14ac:dyDescent="0.25">
      <c r="A17" s="11">
        <v>16</v>
      </c>
      <c r="B17" s="10" t="s">
        <v>5</v>
      </c>
      <c r="C17" s="6">
        <v>4</v>
      </c>
      <c r="D17" s="9">
        <v>1</v>
      </c>
      <c r="E17" s="6">
        <v>4</v>
      </c>
      <c r="F17" s="6">
        <v>4</v>
      </c>
      <c r="G17" s="6">
        <v>4</v>
      </c>
      <c r="H17" s="6">
        <f>SUM(C17:G17)</f>
        <v>17</v>
      </c>
      <c r="I17" s="6">
        <f>H17-1</f>
        <v>16</v>
      </c>
      <c r="J17" s="6">
        <f>AVERAGE(H17:I17)</f>
        <v>16.5</v>
      </c>
      <c r="K17" s="9">
        <v>50</v>
      </c>
      <c r="L17" s="9">
        <v>0</v>
      </c>
      <c r="M17" s="6">
        <f>((AVERAGE(K17:L17))*0.15)</f>
        <v>3.75</v>
      </c>
      <c r="N17" s="9">
        <v>72</v>
      </c>
      <c r="O17" s="6">
        <f>N17*0.1</f>
        <v>7.2</v>
      </c>
      <c r="P17" s="8"/>
      <c r="Q17" s="7">
        <f>(100/10)*(H17/2)</f>
        <v>85</v>
      </c>
      <c r="R17" s="6">
        <f>SUM(J17,M17,O17)</f>
        <v>27.45</v>
      </c>
      <c r="S17" s="2">
        <f>(100/20)*((R17/4.5)*2)+5</f>
        <v>66</v>
      </c>
      <c r="T17" s="11">
        <v>70</v>
      </c>
      <c r="U17" s="4">
        <f>((T17*0.15)+(J17/2))*(100/25)</f>
        <v>75</v>
      </c>
      <c r="V17" s="12">
        <v>72</v>
      </c>
      <c r="W17" s="2">
        <f>(100/45)*((V17*0.2)+((R17/4.5)*2.5))</f>
        <v>65.888888888888886</v>
      </c>
    </row>
    <row r="18" spans="1:23" x14ac:dyDescent="0.25">
      <c r="A18" s="11">
        <v>17</v>
      </c>
      <c r="B18" s="10" t="s">
        <v>4</v>
      </c>
      <c r="C18" s="6">
        <v>4</v>
      </c>
      <c r="D18" s="9">
        <v>2</v>
      </c>
      <c r="E18" s="6">
        <v>4</v>
      </c>
      <c r="F18" s="6">
        <v>4</v>
      </c>
      <c r="G18" s="6">
        <v>4</v>
      </c>
      <c r="H18" s="6">
        <f>SUM(C18:G18)</f>
        <v>18</v>
      </c>
      <c r="I18" s="6">
        <f>H18-1</f>
        <v>17</v>
      </c>
      <c r="J18" s="6">
        <f>AVERAGE(H18:I18)</f>
        <v>17.5</v>
      </c>
      <c r="K18" s="9">
        <v>70</v>
      </c>
      <c r="L18" s="9">
        <v>0</v>
      </c>
      <c r="M18" s="6">
        <f>((AVERAGE(K18:L18))*0.15)</f>
        <v>5.25</v>
      </c>
      <c r="N18" s="9">
        <v>94</v>
      </c>
      <c r="O18" s="6">
        <f>N18*0.1</f>
        <v>9.4</v>
      </c>
      <c r="P18" s="8"/>
      <c r="Q18" s="7">
        <f>(100/10)*(H18/2)</f>
        <v>90</v>
      </c>
      <c r="R18" s="6">
        <f>SUM(J18,M18,O18)</f>
        <v>32.15</v>
      </c>
      <c r="S18" s="2">
        <f>(100/20)*((R18/4.5)*2)+5</f>
        <v>76.444444444444443</v>
      </c>
      <c r="T18" s="11">
        <v>70</v>
      </c>
      <c r="U18" s="4">
        <f>((T18*0.15)+(J18/2))*(100/25)</f>
        <v>77</v>
      </c>
      <c r="V18" s="12">
        <v>32</v>
      </c>
      <c r="W18" s="2">
        <f>(100/45)*((V18*0.2)+((R18/4.5)*2.5))</f>
        <v>53.91358024691359</v>
      </c>
    </row>
    <row r="19" spans="1:23" x14ac:dyDescent="0.25">
      <c r="A19" s="11">
        <v>18</v>
      </c>
      <c r="B19" s="10" t="s">
        <v>3</v>
      </c>
      <c r="C19" s="6">
        <v>4</v>
      </c>
      <c r="D19" s="9">
        <v>1</v>
      </c>
      <c r="E19" s="6">
        <v>4</v>
      </c>
      <c r="F19" s="6">
        <v>4</v>
      </c>
      <c r="G19" s="6">
        <v>4</v>
      </c>
      <c r="H19" s="6">
        <f>SUM(C19:G19)</f>
        <v>17</v>
      </c>
      <c r="I19" s="6">
        <f>H19-1</f>
        <v>16</v>
      </c>
      <c r="J19" s="6">
        <f>AVERAGE(H19:I19)</f>
        <v>16.5</v>
      </c>
      <c r="K19" s="9">
        <v>20</v>
      </c>
      <c r="L19" s="9">
        <v>60</v>
      </c>
      <c r="M19" s="6">
        <f>((AVERAGE(K19:L19))*0.15)</f>
        <v>6</v>
      </c>
      <c r="N19" s="9">
        <v>80</v>
      </c>
      <c r="O19" s="6">
        <f>N19*0.1</f>
        <v>8</v>
      </c>
      <c r="P19" s="8"/>
      <c r="Q19" s="7">
        <f>(100/10)*(H19/2)</f>
        <v>85</v>
      </c>
      <c r="R19" s="6">
        <f>SUM(J19,M19,O19)</f>
        <v>30.5</v>
      </c>
      <c r="S19" s="2">
        <f>(100/20)*((R19/4.5)*2)+5</f>
        <v>72.777777777777771</v>
      </c>
      <c r="T19" s="11">
        <v>70</v>
      </c>
      <c r="U19" s="4">
        <f>((T19*0.15)+(J19/2))*(100/25)</f>
        <v>75</v>
      </c>
      <c r="V19" s="12">
        <v>70</v>
      </c>
      <c r="W19" s="2">
        <f>(100/45)*((V19*0.2)+((R19/4.5)*2.5))</f>
        <v>68.76543209876543</v>
      </c>
    </row>
    <row r="20" spans="1:23" x14ac:dyDescent="0.25">
      <c r="A20" s="11">
        <v>19</v>
      </c>
      <c r="B20" s="10" t="s">
        <v>2</v>
      </c>
      <c r="C20" s="6">
        <v>4</v>
      </c>
      <c r="D20" s="9"/>
      <c r="E20" s="6">
        <v>4</v>
      </c>
      <c r="F20" s="6">
        <v>4</v>
      </c>
      <c r="G20" s="6">
        <v>4</v>
      </c>
      <c r="H20" s="6">
        <f>SUM(C20:G20)</f>
        <v>16</v>
      </c>
      <c r="I20" s="6">
        <f>H20-1</f>
        <v>15</v>
      </c>
      <c r="J20" s="6">
        <f>AVERAGE(H20:I20)</f>
        <v>15.5</v>
      </c>
      <c r="K20" s="9">
        <v>40</v>
      </c>
      <c r="L20" s="9">
        <v>0</v>
      </c>
      <c r="M20" s="6">
        <f>((AVERAGE(K20:L20))*0.15)</f>
        <v>3</v>
      </c>
      <c r="N20" s="9">
        <v>100</v>
      </c>
      <c r="O20" s="6">
        <f>N20*0.1</f>
        <v>10</v>
      </c>
      <c r="P20" s="8"/>
      <c r="Q20" s="7">
        <f>(100/10)*(H20/2)</f>
        <v>80</v>
      </c>
      <c r="R20" s="6">
        <f>SUM(J20,M20,O20)</f>
        <v>28.5</v>
      </c>
      <c r="S20" s="2">
        <f>(100/20)*((R20/4.5)*2)+5</f>
        <v>68.333333333333329</v>
      </c>
      <c r="T20" s="11">
        <v>70</v>
      </c>
      <c r="U20" s="4">
        <f>((T20*0.15)+(J20/2))*(100/25)</f>
        <v>73</v>
      </c>
      <c r="V20" s="3">
        <v>0</v>
      </c>
      <c r="W20" s="2">
        <f>(100/45)*((V20*0.2)+((R20/4.5)*2.5))</f>
        <v>35.185185185185183</v>
      </c>
    </row>
    <row r="21" spans="1:23" x14ac:dyDescent="0.25">
      <c r="A21" s="11">
        <v>20</v>
      </c>
      <c r="B21" s="10" t="s">
        <v>1</v>
      </c>
      <c r="C21" s="6">
        <v>4</v>
      </c>
      <c r="D21" s="9">
        <v>2</v>
      </c>
      <c r="E21" s="6">
        <v>4</v>
      </c>
      <c r="F21" s="6">
        <v>4</v>
      </c>
      <c r="G21" s="6">
        <v>4</v>
      </c>
      <c r="H21" s="6">
        <f>SUM(C21:G21)</f>
        <v>18</v>
      </c>
      <c r="I21" s="6">
        <f>H21-1</f>
        <v>17</v>
      </c>
      <c r="J21" s="6">
        <f>AVERAGE(H21:I21)</f>
        <v>17.5</v>
      </c>
      <c r="K21" s="9">
        <v>20</v>
      </c>
      <c r="L21" s="9">
        <v>70</v>
      </c>
      <c r="M21" s="6">
        <f>((AVERAGE(K21:L21))*0.15)</f>
        <v>6.75</v>
      </c>
      <c r="N21" s="9">
        <v>72</v>
      </c>
      <c r="O21" s="6">
        <f>N21*0.1</f>
        <v>7.2</v>
      </c>
      <c r="P21" s="8"/>
      <c r="Q21" s="7">
        <f>(100/10)*(H21/2)</f>
        <v>90</v>
      </c>
      <c r="R21" s="6">
        <f>SUM(J21,M21,O21)</f>
        <v>31.45</v>
      </c>
      <c r="S21" s="2">
        <f>(100/20)*((R21/4.5)*2)+5</f>
        <v>74.888888888888886</v>
      </c>
      <c r="T21" s="11">
        <v>70</v>
      </c>
      <c r="U21" s="4">
        <f>((T21*0.15)+(J21/2))*(100/25)</f>
        <v>77</v>
      </c>
      <c r="V21" s="3">
        <v>70</v>
      </c>
      <c r="W21" s="2">
        <f>(100/45)*((V21*0.2)+((R21/4.5)*2.5))</f>
        <v>69.938271604938279</v>
      </c>
    </row>
    <row r="22" spans="1:23" x14ac:dyDescent="0.25">
      <c r="A22" s="11">
        <v>21</v>
      </c>
      <c r="B22" s="10" t="s">
        <v>0</v>
      </c>
      <c r="C22" s="6">
        <v>4</v>
      </c>
      <c r="D22" s="9">
        <v>3</v>
      </c>
      <c r="E22" s="6">
        <v>4</v>
      </c>
      <c r="F22" s="6">
        <v>4</v>
      </c>
      <c r="G22" s="6">
        <v>4</v>
      </c>
      <c r="H22" s="6">
        <f>SUM(C22:G22)</f>
        <v>19</v>
      </c>
      <c r="I22" s="6">
        <f>H22-1</f>
        <v>18</v>
      </c>
      <c r="J22" s="6">
        <f>AVERAGE(H22:I22)</f>
        <v>18.5</v>
      </c>
      <c r="K22" s="9">
        <v>60</v>
      </c>
      <c r="L22" s="9">
        <v>90</v>
      </c>
      <c r="M22" s="6">
        <f>((AVERAGE(K22:L22))*0.15)</f>
        <v>11.25</v>
      </c>
      <c r="N22" s="9">
        <v>78</v>
      </c>
      <c r="O22" s="6">
        <f>N22*0.1</f>
        <v>7.8000000000000007</v>
      </c>
      <c r="P22" s="8"/>
      <c r="Q22" s="7">
        <f>(100/10)*(H22/2)</f>
        <v>95</v>
      </c>
      <c r="R22" s="6">
        <f>SUM(J22,M22,O22)</f>
        <v>37.549999999999997</v>
      </c>
      <c r="S22" s="2">
        <f>(100/20)*((R22/4.5)*2)+5</f>
        <v>88.444444444444429</v>
      </c>
      <c r="T22" s="5">
        <v>80</v>
      </c>
      <c r="U22" s="4">
        <f>((T22*0.15)+(J22/2))*(100/25)</f>
        <v>85</v>
      </c>
      <c r="V22" s="3">
        <v>80</v>
      </c>
      <c r="W22" s="2">
        <f>(100/45)*((V22*0.2)+((R22/4.5)*2.5))</f>
        <v>81.913580246913568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KIMAN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39054</dc:creator>
  <cp:lastModifiedBy>39054</cp:lastModifiedBy>
  <dcterms:created xsi:type="dcterms:W3CDTF">2026-08-04T04:29:31Z</dcterms:created>
  <dcterms:modified xsi:type="dcterms:W3CDTF">2026-08-04T04:29:51Z</dcterms:modified>
</cp:coreProperties>
</file>